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" sheetId="1" r:id="rId1"/>
  </sheets>
  <definedNames>
    <definedName name="_xlnm.Print_Area" localSheetId="0">'перечень'!$A$1:$H$176</definedName>
  </definedNames>
  <calcPr fullCalcOnLoad="1"/>
</workbook>
</file>

<file path=xl/sharedStrings.xml><?xml version="1.0" encoding="utf-8"?>
<sst xmlns="http://schemas.openxmlformats.org/spreadsheetml/2006/main" count="417" uniqueCount="245">
  <si>
    <t>Приложение № 1 к договору от 29.04.2015г. управления многоквартирным домом</t>
  </si>
  <si>
    <t xml:space="preserve">                                Минимальный перечень экономически обоснованной стоимости </t>
  </si>
  <si>
    <t xml:space="preserve">           обязательных работ и услуг по содержанию и ремонту общего имущества собственников       помещений в многоквартирном  доме на 2018-2019 год по адресу: г. Воронеж, ул. Пятницкого. 65 А</t>
  </si>
  <si>
    <t>Количество подъездов</t>
  </si>
  <si>
    <t>Количество квартир и нежилых помещений</t>
  </si>
  <si>
    <t>115/91</t>
  </si>
  <si>
    <t>Общая площадь жилых  помещений</t>
  </si>
  <si>
    <t>Общая площадь нежилых
помещений</t>
  </si>
  <si>
    <t>Общая площадь  помещений жилого дома</t>
  </si>
  <si>
    <t>Общая площадь МОП</t>
  </si>
  <si>
    <t>Количество лифтов</t>
  </si>
  <si>
    <t>Средняя общая площадь жилых и нежилых помещений</t>
  </si>
  <si>
    <t>м2</t>
  </si>
  <si>
    <t>На 26.07.2018 года</t>
  </si>
  <si>
    <t>№ п/п</t>
  </si>
  <si>
    <t>Виды работ</t>
  </si>
  <si>
    <t>Периодичность выполнения работ и оказания услуг</t>
  </si>
  <si>
    <t>Состав звена рабочих</t>
  </si>
  <si>
    <t>Стоимость</t>
  </si>
  <si>
    <t>работ и услуг в год  (руб.)</t>
  </si>
  <si>
    <t>работ и услуг в месяц  (руб.)</t>
  </si>
  <si>
    <t>на 1 м2 общ. площади    (руб. в месяц)</t>
  </si>
  <si>
    <t>I. Работы, необходимые для надлежащего содержания несущих конструкций (фундаментов, стен, колонн и столбов,</t>
  </si>
  <si>
    <t>Гл. Инженер, Мастер, рабочий по комплексному обслуживанию зданий,  подрядные организации</t>
  </si>
  <si>
    <t>перекрытий и покрытий, балок, ригелей, лестниц, несущих элементов крыш) и ненесущих конструкций (перегородок,</t>
  </si>
  <si>
    <t>внутренней отделки, полов) многоквартирных домов </t>
  </si>
  <si>
    <t>1. 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</si>
  <si>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</si>
  <si>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2 раза в год</t>
  </si>
  <si>
    <t xml:space="preserve">Гл. Инженер, Мастер 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</si>
  <si>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</si>
  <si>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</si>
  <si>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</si>
  <si>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</si>
  <si>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Гл, инженер, Подрядная организация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</si>
  <si>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</si>
  <si>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</si>
  <si>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</si>
  <si>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ежедневно</t>
  </si>
  <si>
    <t>Диспетчер        Мастер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</si>
  <si>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</si>
  <si>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</si>
  <si>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Материальные затраты на текущий ремонт.</t>
  </si>
  <si>
    <t>3. Работы, выполняемые для надлежащего содержания стен многоквартирных домов: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</si>
  <si>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</si>
  <si>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Главный инже-  нер, мастер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</si>
  <si>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</si>
  <si>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</si>
  <si>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Главный инженер, мастер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</si>
  <si>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</si>
  <si>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</si>
  <si>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</si>
  <si>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</si>
  <si>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Главный инженер, мастер, разнорабочий.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</si>
  <si>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</si>
  <si>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подвесных потолков типа армстронг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</si>
  <si>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</si>
  <si>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крыш многоквартирных домов:</t>
  </si>
  <si>
    <t>проверка кровли на отсутствие протечек;</t>
  </si>
  <si>
    <t>2 раза в месяц</t>
  </si>
  <si>
    <t>Главный      инженер,мастер</t>
  </si>
  <si>
    <t>проверка молниезащитных устройств, заземления мачт и другого оборудования, расположенного на крыше;</t>
  </si>
  <si>
    <t>ежемесячно</t>
  </si>
  <si>
    <t>Энергетик Электрик</t>
  </si>
  <si>
    <t>выявление деформации и повреждений несущих кровельных конструкций, водоотводящих устройств и оборудования, слуховых окон, выходов на крыши, осадочных и температурных швов, водоприемных воронок внутреннего водостока;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</si>
  <si>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</si>
  <si>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</si>
  <si>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Отсутствует.</t>
  </si>
  <si>
    <t>контроль состояния оборудования или устройств, предотвращающих образование наледи и сосулек;</t>
  </si>
  <si>
    <t>ежедневно в зимний период</t>
  </si>
  <si>
    <t>Энергетик Электрик, Диспетчер</t>
  </si>
  <si>
    <t>осмотр потолков верхних этажей домов с совмещенными (безчердачными)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</si>
  <si>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Мастер, диспетчер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</si>
  <si>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</si>
  <si>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Мастер, диспетчер, дворник</t>
  </si>
  <si>
    <t>проверка и при необходимости очистка кровли от скопления снега и наледи;</t>
  </si>
  <si>
    <t>Дворник,мастер,диспетчер.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</si>
  <si>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</si>
  <si>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Мастер, разнорабочий, главный инженер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</si>
  <si>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</si>
  <si>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Мастер,  главный инженер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</si>
  <si>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</si>
  <si>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Мастер, разнорабочий главный инженер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</si>
  <si>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</si>
  <si>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</si>
  <si>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 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</si>
  <si>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</si>
  <si>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</si>
  <si>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Мастер, главный инженер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</si>
  <si>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</si>
  <si>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</si>
  <si>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</t>
  </si>
  <si>
    <t>Мастер, главный инженер, разнорабочий</t>
  </si>
  <si>
    <t>7. 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</si>
  <si>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</si>
  <si>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</si>
  <si>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</si>
  <si>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</si>
  <si>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Мастер, диспетчер, разнорабочий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</si>
  <si>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</si>
  <si>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Главный инженер, мастер, разнорабочий</t>
  </si>
  <si>
    <t>8. 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</si>
  <si>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</si>
  <si>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</si>
  <si>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</si>
  <si>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r>
      <t>10. Работы, выполняемые в целях надлежащего содержания полов помещений, относящихся к общему имуществу в многоквартирном доме:</t>
    </r>
    <r>
      <rPr>
        <sz val="11"/>
        <color indexed="8"/>
        <rFont val="Arial;Tahoma"/>
        <family val="2"/>
      </rPr>
      <t>проверка состояния основания, поверхностного слоя и работоспособности системы вентиляции (для деревянных полов);</t>
    </r>
  </si>
  <si>
    <t xml:space="preserve">Главный инженер, Мастер. 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</si>
  <si>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</si>
  <si>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</si>
  <si>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</si>
  <si>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</t>
  </si>
  <si>
    <t>оборудования и систем инженерно-технического обеспечения,</t>
  </si>
  <si>
    <t>входящих в состав общего имущества в многоквартирном доме</t>
  </si>
  <si>
    <t>12. 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</si>
  <si>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</si>
  <si>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</t>
  </si>
  <si>
    <t>по договору с подрядной организацией</t>
  </si>
  <si>
    <t>контроль состояния, выявление и устранение причин недопустимых вибраций и шума при работе вентиляционной установки;</t>
  </si>
  <si>
    <t>Главный инженер, мастер, энергетик диспетчер</t>
  </si>
  <si>
    <t>проверка утепления теплых чердаков, плотности закрытия входов на них;</t>
  </si>
  <si>
    <t xml:space="preserve"> диспетчер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</si>
  <si>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</si>
  <si>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по мере необходимости</t>
  </si>
  <si>
    <t>проверка исправности, техническое обслуживание и ремонт оборудования системы холодоснабжения;</t>
  </si>
  <si>
    <t>по графику</t>
  </si>
  <si>
    <t>контроль и обеспечение исправного состояния систем автоматического дымоудаления;</t>
  </si>
  <si>
    <t>сезонное открытие и закрытие калорифера со стороны подвода воздуха;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</si>
  <si>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</si>
  <si>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</si>
  <si>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</si>
  <si>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Энергетик,  диспетчер, слесарь Главный инженер.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</si>
  <si>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</si>
  <si>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Главный инженер, энергетик, слесарь, диспетчер.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</si>
  <si>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</si>
  <si>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</si>
  <si>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Гл. Инженер, энергетик, слесарь.</t>
  </si>
  <si>
    <t>работы по очистке теплообменного оборудования для удаления накипно-коррозионных отложений;</t>
  </si>
  <si>
    <t xml:space="preserve">Гл. Инженер, энергетик, слесарь 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</si>
  <si>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</si>
  <si>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Главный инженер, главный энергетик, слесарь, диспетчер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</si>
  <si>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</si>
  <si>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</si>
  <si>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Главный инженер,  энергетик, слесарь, диспетчер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</si>
  <si>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</si>
  <si>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</si>
  <si>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Главный инженер, Слесарь. Энергетик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</si>
  <si>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</si>
  <si>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Главный инженер, мастер, слесарь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</si>
  <si>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</si>
  <si>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Главный инженер, мастер, слесарь, диспетчер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</si>
  <si>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</si>
  <si>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</si>
  <si>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</si>
  <si>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очистка и промывка водонапорных баков;</t>
  </si>
  <si>
    <t>Слесарь, разнорабочий, мастер, Главный инженер.</t>
  </si>
  <si>
    <t>промывка систем водоснабжения для удаления накипно-коррозионных отложений.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</si>
  <si>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</si>
  <si>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</si>
  <si>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</si>
  <si>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Слесарь.</t>
  </si>
  <si>
    <t>удаление воздуха из системы отопления;</t>
  </si>
  <si>
    <t>Слесарь</t>
  </si>
  <si>
    <t>промывка централизованных систем теплоснабжения 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</si>
  <si>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</si>
  <si>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</si>
  <si>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</si>
  <si>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энергетик, электрик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</si>
  <si>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</si>
  <si>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Проверка метало связи Проверка сопротивления изоляции, проводов ,кабелей,аппаратов и обмоток эл.машин. Измерения сопротивления изоляции трехфазных электросетей до 1000 В Измерение сопротивления и испытания повышенным напряжением изоляции однофазныхэлектросетей до 1000 ВПроверки полного сопротивления петли «Фаза-ноль» или тока короткого замыкания. </t>
  </si>
  <si>
    <r>
      <t xml:space="preserve">1 раз в три года </t>
    </r>
    <r>
      <rPr>
        <b/>
        <sz val="12"/>
        <color indexed="56"/>
        <rFont val="Times New Roman"/>
        <family val="1"/>
      </rPr>
      <t xml:space="preserve">ПУЭ п.1.8.39,п2, ПТЭЭП прил.3 п28.5ПУЭ п.1.8.40.п2,ПТЭЭП приложение 3.1, таблица 37.ПУЭ п.1.8.40. П2, ПТЭЭП приложение 3.1,таблица 37.ПУЭ п.1.8.40. П2, ПТЭЭП приложение 3.1,таблица 37.ПУЭ п.1.7.79.
</t>
    </r>
  </si>
  <si>
    <t>по договору с подрядной организа-        цией</t>
  </si>
  <si>
    <t xml:space="preserve">Техническое обслуживание и ремонт, наладка  систем светофорного регулирования </t>
  </si>
  <si>
    <t xml:space="preserve">Ежегодно </t>
  </si>
  <si>
    <t xml:space="preserve">Мероприятия по энергосбережению </t>
  </si>
  <si>
    <t>Управляющая компания.</t>
  </si>
  <si>
    <t xml:space="preserve">Техническое обслуживание и ремонт  , наладка оборудования систем домофонов и телекоммуникационного оборудования </t>
  </si>
  <si>
    <t>Диспетчер, по договору с подрядной организацией</t>
  </si>
  <si>
    <t>17. 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</si>
  <si>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</si>
  <si>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Диспетчер</t>
  </si>
  <si>
    <t>обеспечение проведения осмотров, технического обслуживания и ремонт лифта (лифтов);</t>
  </si>
  <si>
    <t xml:space="preserve">Текущий ремонт лифтового оборудования </t>
  </si>
  <si>
    <t>по необходимости</t>
  </si>
  <si>
    <t>обеспечение проведения аварийного обслуживания лифта (лифтов);</t>
  </si>
  <si>
    <t>лифтер</t>
  </si>
  <si>
    <t>Страхование лифтов</t>
  </si>
  <si>
    <t>ежегодно</t>
  </si>
  <si>
    <t>по договору со страховой организацией</t>
  </si>
  <si>
    <t>обеспечение проведения технического освидетельствования лифта (лифтов), в том числе после замены элементов оборудования.</t>
  </si>
  <si>
    <t>по графику 1 раз в год</t>
  </si>
  <si>
    <t>III. Работы и услуги по содержанию иного общего имущества</t>
  </si>
  <si>
    <t>в многоквартирном доме</t>
  </si>
  <si>
    <t>18. 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</si>
  <si>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</si>
  <si>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Уборщица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</si>
  <si>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</si>
  <si>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1 раз в неделю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</si>
  <si>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</si>
  <si>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</si>
  <si>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 xml:space="preserve">Ежедневно                                                                                                                                                                         </t>
  </si>
  <si>
    <t xml:space="preserve">Материальные затраты </t>
  </si>
  <si>
    <t>проведение дератизации и дезинсекции помещений, входящих в состав общего имущества в многоквартирном доме.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</si>
  <si>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</si>
  <si>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</si>
  <si>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через 2 часа во время снегопада</t>
  </si>
  <si>
    <t>Дворник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</si>
  <si>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</si>
  <si>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</si>
  <si>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1 раз в сутки в дни без снегопада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</si>
  <si>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</si>
  <si>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</si>
  <si>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</si>
  <si>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20. 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</si>
  <si>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</si>
  <si>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</si>
  <si>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</si>
  <si>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1 раз в неделю.</t>
  </si>
  <si>
    <t>прочистка ливневой канализации;</t>
  </si>
  <si>
    <t>уборка крыльца и площадки перед входом в подъезд, очистка металлической решетки и приямка.</t>
  </si>
  <si>
    <t>21. Работы по обеспечению вывоза КГО, сбор отходов 1-4 кл. опасности, вывоз  снега:</t>
  </si>
  <si>
    <t>вывоз КГО при накоплении более 4 куб. метров, снега — более 20 куб. м; ЖБО -более 0.5 куб. м.</t>
  </si>
  <si>
    <t>по мере накопления</t>
  </si>
  <si>
    <t>Подрядная орг.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</si>
  <si>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</si>
  <si>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22.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 Контроль состояния и замена вышедших из строя датчиков, проводки и оборудования пожарной и охранной сигнализации.</t>
  </si>
  <si>
    <t>23. Обеспечение устранения аварий в соответствии с установленными предельными сроками на внутри домовых инженерных системах в многоквартирном доме, выполнения заявок населения, диспетчеризация.</t>
  </si>
  <si>
    <t>по договору с подрядной организацией,  диспетчер.</t>
  </si>
  <si>
    <t>24. Обслуживание трансформаторной подстанции ТП-6/0,4 кВ:</t>
  </si>
  <si>
    <t>поверка;</t>
  </si>
  <si>
    <t>Электрик, главный энергетик</t>
  </si>
  <si>
    <t>обслуживание (осмотр и протяжка контактов).</t>
  </si>
  <si>
    <t xml:space="preserve">Поверка всех видов обще домовых приборов учета ресурсов. </t>
  </si>
  <si>
    <t xml:space="preserve">IV. УПРАВЛЕНИЕ МНОГОКВАРТИРНЫМ ДОМОМ
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</si>
  <si>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помещений, в т.ч. за коммунальные услуги, взыскание задолженности по оплате; ведение технической документации по МКД, работа с населением, 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 и др., в т.ч.: Раскрытие информации по управлению МКД.
</t>
  </si>
  <si>
    <t xml:space="preserve">Комиссия банка  </t>
  </si>
  <si>
    <t>Налоги на УСН</t>
  </si>
  <si>
    <t>Транспортно-экспедиционные услуги</t>
  </si>
  <si>
    <t>Программное обеспечение,</t>
  </si>
  <si>
    <t>Спец. Оценка условий труда.</t>
  </si>
  <si>
    <t>Услуги связи, аренда офиса, почта, канцелярия.</t>
  </si>
  <si>
    <t>Итого затрат.</t>
  </si>
  <si>
    <t>Рентабельность</t>
  </si>
  <si>
    <t>Резерв (на непредвиденные расходы на ремонт оборудования и устранение аварий)</t>
  </si>
  <si>
    <t>Итого стоимость: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</si>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</sst>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DD/MM/YY"/>
    <numFmt numFmtId="168" formatCode="0.00%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Arial;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1" fillId="2" borderId="1" xfId="20" applyFill="1" applyBorder="1">
      <alignment/>
      <protection/>
    </xf>
    <xf numFmtId="164" fontId="1" fillId="2" borderId="0" xfId="20" applyFill="1" applyBorder="1">
      <alignment/>
      <protection/>
    </xf>
    <xf numFmtId="164" fontId="1" fillId="2" borderId="2" xfId="20" applyFill="1" applyBorder="1">
      <alignment/>
      <protection/>
    </xf>
    <xf numFmtId="164" fontId="2" fillId="2" borderId="0" xfId="20" applyFont="1" applyFill="1" applyBorder="1" applyAlignment="1">
      <alignment horizontal="center" vertical="top" wrapText="1"/>
      <protection/>
    </xf>
    <xf numFmtId="164" fontId="1" fillId="0" borderId="0" xfId="20" applyFont="1">
      <alignment/>
      <protection/>
    </xf>
    <xf numFmtId="164" fontId="3" fillId="0" borderId="0" xfId="20" applyFont="1" applyFill="1" applyBorder="1" applyAlignment="1">
      <alignment horizontal="left" vertical="center" wrapText="1"/>
      <protection/>
    </xf>
    <xf numFmtId="164" fontId="3" fillId="2" borderId="0" xfId="20" applyFont="1" applyFill="1" applyBorder="1" applyAlignment="1">
      <alignment horizontal="left" vertical="center" wrapText="1"/>
      <protection/>
    </xf>
    <xf numFmtId="164" fontId="1" fillId="2" borderId="3" xfId="20" applyFill="1" applyBorder="1">
      <alignment/>
      <protection/>
    </xf>
    <xf numFmtId="164" fontId="4" fillId="2" borderId="0" xfId="20" applyFont="1" applyFill="1" applyBorder="1" applyAlignment="1">
      <alignment horizontal="left" vertical="top" wrapText="1"/>
      <protection/>
    </xf>
    <xf numFmtId="164" fontId="5" fillId="0" borderId="0" xfId="20" applyFont="1" applyFill="1" applyBorder="1" applyAlignment="1">
      <alignment horizontal="justify" vertical="center" wrapText="1"/>
      <protection/>
    </xf>
    <xf numFmtId="164" fontId="5" fillId="2" borderId="0" xfId="20" applyFont="1" applyFill="1" applyBorder="1" applyAlignment="1">
      <alignment horizontal="center" vertical="top" wrapText="1"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2" borderId="4" xfId="20" applyFont="1" applyFill="1" applyBorder="1" applyAlignment="1">
      <alignment horizontal="left" vertical="top" wrapText="1"/>
      <protection/>
    </xf>
    <xf numFmtId="164" fontId="4" fillId="2" borderId="5" xfId="20" applyFont="1" applyFill="1" applyBorder="1" applyAlignment="1">
      <alignment horizontal="left" vertical="top" wrapText="1"/>
      <protection/>
    </xf>
    <xf numFmtId="165" fontId="4" fillId="2" borderId="6" xfId="20" applyNumberFormat="1" applyFont="1" applyFill="1" applyBorder="1" applyAlignment="1">
      <alignment horizontal="left" vertical="top" wrapText="1"/>
      <protection/>
    </xf>
    <xf numFmtId="164" fontId="4" fillId="2" borderId="7" xfId="20" applyFont="1" applyFill="1" applyBorder="1" applyAlignment="1">
      <alignment horizontal="left" vertical="top" wrapText="1"/>
      <protection/>
    </xf>
    <xf numFmtId="164" fontId="1" fillId="2" borderId="8" xfId="20" applyFill="1" applyBorder="1">
      <alignment/>
      <protection/>
    </xf>
    <xf numFmtId="165" fontId="4" fillId="2" borderId="4" xfId="20" applyNumberFormat="1" applyFont="1" applyFill="1" applyBorder="1" applyAlignment="1">
      <alignment horizontal="left" vertical="top" wrapText="1"/>
      <protection/>
    </xf>
    <xf numFmtId="164" fontId="4" fillId="2" borderId="9" xfId="20" applyFont="1" applyFill="1" applyBorder="1" applyAlignment="1">
      <alignment horizontal="left" vertical="top" wrapText="1"/>
      <protection/>
    </xf>
    <xf numFmtId="164" fontId="4" fillId="2" borderId="10" xfId="20" applyFont="1" applyFill="1" applyBorder="1" applyAlignment="1">
      <alignment horizontal="left" vertical="top" wrapText="1"/>
      <protection/>
    </xf>
    <xf numFmtId="164" fontId="4" fillId="2" borderId="11" xfId="20" applyFont="1" applyFill="1" applyBorder="1" applyAlignment="1">
      <alignment horizontal="left" vertical="top" wrapText="1"/>
      <protection/>
    </xf>
    <xf numFmtId="164" fontId="1" fillId="2" borderId="5" xfId="20" applyFill="1" applyBorder="1">
      <alignment/>
      <protection/>
    </xf>
    <xf numFmtId="164" fontId="4" fillId="2" borderId="12" xfId="20" applyFont="1" applyFill="1" applyBorder="1" applyAlignment="1">
      <alignment horizontal="left" vertical="top" wrapText="1"/>
      <protection/>
    </xf>
    <xf numFmtId="164" fontId="1" fillId="2" borderId="12" xfId="20" applyFill="1" applyBorder="1">
      <alignment/>
      <protection/>
    </xf>
    <xf numFmtId="164" fontId="4" fillId="2" borderId="1" xfId="20" applyFont="1" applyFill="1" applyBorder="1" applyAlignment="1">
      <alignment horizontal="center" vertical="top" wrapText="1"/>
      <protection/>
    </xf>
    <xf numFmtId="164" fontId="6" fillId="0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5" fillId="0" borderId="1" xfId="20" applyNumberFormat="1" applyFont="1" applyFill="1" applyBorder="1" applyAlignment="1">
      <alignment horizontal="left" vertical="top" wrapText="1"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4" fontId="1" fillId="0" borderId="1" xfId="20" applyFill="1" applyBorder="1">
      <alignment/>
      <protection/>
    </xf>
    <xf numFmtId="164" fontId="0" fillId="0" borderId="0" xfId="0" applyFill="1" applyAlignment="1">
      <alignment/>
    </xf>
    <xf numFmtId="164" fontId="6" fillId="2" borderId="1" xfId="20" applyFont="1" applyFill="1" applyBorder="1" applyAlignment="1">
      <alignment horizontal="left" vertical="top" wrapText="1"/>
      <protection/>
    </xf>
    <xf numFmtId="165" fontId="6" fillId="2" borderId="1" xfId="20" applyNumberFormat="1" applyFont="1" applyFill="1" applyBorder="1" applyAlignment="1">
      <alignment horizontal="left" vertical="top" wrapText="1"/>
      <protection/>
    </xf>
    <xf numFmtId="164" fontId="0" fillId="2" borderId="1" xfId="20" applyFont="1" applyFill="1" applyBorder="1" applyAlignment="1">
      <alignment horizontal="left" vertical="top" wrapText="1"/>
      <protection/>
    </xf>
    <xf numFmtId="166" fontId="4" fillId="2" borderId="1" xfId="20" applyNumberFormat="1" applyFont="1" applyFill="1" applyBorder="1" applyAlignment="1">
      <alignment horizontal="left" vertical="top" wrapText="1"/>
      <protection/>
    </xf>
    <xf numFmtId="164" fontId="8" fillId="2" borderId="1" xfId="20" applyFont="1" applyFill="1" applyBorder="1">
      <alignment/>
      <protection/>
    </xf>
    <xf numFmtId="166" fontId="9" fillId="2" borderId="1" xfId="20" applyNumberFormat="1" applyFont="1" applyFill="1" applyBorder="1" applyAlignment="1">
      <alignment horizontal="left" vertical="top" wrapText="1"/>
      <protection/>
    </xf>
    <xf numFmtId="165" fontId="9" fillId="2" borderId="1" xfId="20" applyNumberFormat="1" applyFont="1" applyFill="1" applyBorder="1" applyAlignment="1">
      <alignment horizontal="left" vertical="top" wrapText="1"/>
      <protection/>
    </xf>
    <xf numFmtId="164" fontId="10" fillId="2" borderId="1" xfId="20" applyFont="1" applyFill="1" applyBorder="1" applyAlignment="1">
      <alignment horizontal="left" vertical="top" wrapText="1"/>
      <protection/>
    </xf>
    <xf numFmtId="165" fontId="4" fillId="2" borderId="1" xfId="20" applyNumberFormat="1" applyFont="1" applyFill="1" applyBorder="1" applyAlignment="1">
      <alignment horizontal="left" vertical="top" wrapText="1"/>
      <protection/>
    </xf>
    <xf numFmtId="165" fontId="5" fillId="2" borderId="1" xfId="20" applyNumberFormat="1" applyFont="1" applyFill="1" applyBorder="1" applyAlignment="1">
      <alignment horizontal="left" vertical="top" wrapText="1"/>
      <protection/>
    </xf>
    <xf numFmtId="164" fontId="5" fillId="2" borderId="1" xfId="20" applyFont="1" applyFill="1" applyBorder="1" applyAlignment="1">
      <alignment horizontal="left" vertical="top" wrapText="1"/>
      <protection/>
    </xf>
    <xf numFmtId="164" fontId="1" fillId="0" borderId="13" xfId="20" applyFont="1" applyFill="1" applyBorder="1">
      <alignment/>
      <protection/>
    </xf>
    <xf numFmtId="167" fontId="6" fillId="2" borderId="1" xfId="20" applyNumberFormat="1" applyFont="1" applyFill="1" applyBorder="1" applyAlignment="1">
      <alignment horizontal="left" vertical="top" wrapText="1"/>
      <protection/>
    </xf>
    <xf numFmtId="164" fontId="6" fillId="0" borderId="13" xfId="20" applyFont="1" applyFill="1" applyBorder="1" applyAlignment="1">
      <alignment horizontal="left" vertical="top" wrapText="1"/>
      <protection/>
    </xf>
    <xf numFmtId="164" fontId="4" fillId="0" borderId="13" xfId="20" applyFont="1" applyFill="1" applyBorder="1" applyAlignment="1">
      <alignment horizontal="left" vertical="top" wrapText="1"/>
      <protection/>
    </xf>
    <xf numFmtId="165" fontId="6" fillId="0" borderId="13" xfId="20" applyNumberFormat="1" applyFont="1" applyFill="1" applyBorder="1" applyAlignment="1">
      <alignment horizontal="left" vertical="top" wrapText="1"/>
      <protection/>
    </xf>
    <xf numFmtId="164" fontId="0" fillId="0" borderId="13" xfId="20" applyFont="1" applyFill="1" applyBorder="1" applyAlignment="1">
      <alignment horizontal="left" vertical="top" wrapText="1"/>
      <protection/>
    </xf>
    <xf numFmtId="164" fontId="6" fillId="2" borderId="13" xfId="20" applyFont="1" applyFill="1" applyBorder="1" applyAlignment="1">
      <alignment horizontal="left" vertical="top" wrapText="1"/>
      <protection/>
    </xf>
    <xf numFmtId="165" fontId="1" fillId="0" borderId="13" xfId="20" applyNumberFormat="1" applyFont="1" applyFill="1" applyBorder="1">
      <alignment/>
      <protection/>
    </xf>
    <xf numFmtId="164" fontId="1" fillId="0" borderId="13" xfId="20" applyFont="1" applyFill="1" applyBorder="1" applyAlignment="1">
      <alignment horizontal="left"/>
      <protection/>
    </xf>
    <xf numFmtId="164" fontId="1" fillId="0" borderId="1" xfId="20" applyFont="1" applyFill="1" applyBorder="1" applyAlignment="1">
      <alignment horizontal="left"/>
      <protection/>
    </xf>
    <xf numFmtId="168" fontId="1" fillId="0" borderId="13" xfId="20" applyNumberFormat="1" applyFont="1" applyFill="1" applyBorder="1">
      <alignment/>
      <protection/>
    </xf>
    <xf numFmtId="166" fontId="1" fillId="0" borderId="13" xfId="20" applyNumberFormat="1" applyFill="1" applyBorder="1">
      <alignment/>
      <protection/>
    </xf>
    <xf numFmtId="164" fontId="1" fillId="0" borderId="9" xfId="20" applyFill="1" applyBorder="1">
      <alignment/>
      <protection/>
    </xf>
    <xf numFmtId="164" fontId="1" fillId="0" borderId="2" xfId="20" applyFill="1" applyBorder="1">
      <alignment/>
      <protection/>
    </xf>
    <xf numFmtId="164" fontId="1" fillId="0" borderId="13" xfId="20" applyFill="1" applyBorder="1" applyAlignment="1">
      <alignment vertical="top"/>
      <protection/>
    </xf>
    <xf numFmtId="164" fontId="1" fillId="0" borderId="12" xfId="20" applyFill="1" applyBorder="1">
      <alignment/>
      <protection/>
    </xf>
    <xf numFmtId="164" fontId="1" fillId="0" borderId="14" xfId="20" applyFill="1" applyBorder="1">
      <alignment/>
      <protection/>
    </xf>
    <xf numFmtId="164" fontId="1" fillId="0" borderId="13" xfId="20" applyFont="1" applyFill="1" applyBorder="1" applyAlignment="1">
      <alignment wrapText="1"/>
      <protection/>
    </xf>
    <xf numFmtId="164" fontId="12" fillId="0" borderId="13" xfId="20" applyFont="1" applyFill="1" applyBorder="1" applyAlignment="1">
      <alignment horizontal="left" vertical="top" wrapText="1"/>
      <protection/>
    </xf>
    <xf numFmtId="165" fontId="0" fillId="0" borderId="13" xfId="20" applyNumberFormat="1" applyFont="1" applyFill="1" applyBorder="1" applyAlignment="1">
      <alignment horizontal="center" vertical="top" wrapText="1"/>
      <protection/>
    </xf>
    <xf numFmtId="164" fontId="0" fillId="0" borderId="9" xfId="20" applyFont="1" applyFill="1" applyBorder="1" applyAlignment="1">
      <alignment horizontal="left" vertical="top" wrapText="1"/>
      <protection/>
    </xf>
    <xf numFmtId="164" fontId="13" fillId="0" borderId="1" xfId="20" applyFont="1" applyFill="1" applyBorder="1">
      <alignment/>
      <protection/>
    </xf>
    <xf numFmtId="164" fontId="0" fillId="0" borderId="0" xfId="0" applyFont="1" applyFill="1" applyAlignment="1">
      <alignment/>
    </xf>
    <xf numFmtId="164" fontId="13" fillId="0" borderId="13" xfId="20" applyFont="1" applyFill="1" applyBorder="1">
      <alignment/>
      <protection/>
    </xf>
    <xf numFmtId="164" fontId="13" fillId="0" borderId="13" xfId="20" applyFont="1" applyFill="1" applyBorder="1" applyAlignment="1">
      <alignment horizontal="left" wrapText="1"/>
      <protection/>
    </xf>
    <xf numFmtId="166" fontId="13" fillId="0" borderId="13" xfId="20" applyNumberFormat="1" applyFont="1" applyFill="1" applyBorder="1">
      <alignment/>
      <protection/>
    </xf>
    <xf numFmtId="164" fontId="13" fillId="0" borderId="15" xfId="20" applyFont="1" applyFill="1" applyBorder="1">
      <alignment/>
      <protection/>
    </xf>
    <xf numFmtId="164" fontId="13" fillId="0" borderId="2" xfId="20" applyFont="1" applyFill="1" applyBorder="1">
      <alignment/>
      <protection/>
    </xf>
    <xf numFmtId="165" fontId="12" fillId="0" borderId="13" xfId="20" applyNumberFormat="1" applyFont="1" applyFill="1" applyBorder="1" applyAlignment="1">
      <alignment horizontal="left" vertical="top" wrapText="1"/>
      <protection/>
    </xf>
    <xf numFmtId="166" fontId="12" fillId="0" borderId="13" xfId="20" applyNumberFormat="1" applyFont="1" applyFill="1" applyBorder="1" applyAlignment="1">
      <alignment horizontal="left" vertical="top" wrapText="1"/>
      <protection/>
    </xf>
    <xf numFmtId="166" fontId="12" fillId="0" borderId="12" xfId="20" applyNumberFormat="1" applyFont="1" applyFill="1" applyBorder="1" applyAlignment="1">
      <alignment horizontal="left" vertical="top" wrapText="1"/>
      <protection/>
    </xf>
    <xf numFmtId="164" fontId="1" fillId="2" borderId="13" xfId="20" applyFill="1" applyBorder="1">
      <alignment/>
      <protection/>
    </xf>
    <xf numFmtId="164" fontId="14" fillId="0" borderId="13" xfId="20" applyFont="1" applyBorder="1">
      <alignment/>
      <protection/>
    </xf>
    <xf numFmtId="164" fontId="1" fillId="0" borderId="13" xfId="20" applyFont="1" applyBorder="1">
      <alignment/>
      <protection/>
    </xf>
    <xf numFmtId="164" fontId="15" fillId="0" borderId="13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C3145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workbookViewId="0" topLeftCell="A157">
      <selection activeCell="C189" sqref="C189"/>
    </sheetView>
  </sheetViews>
  <sheetFormatPr defaultColWidth="9.140625" defaultRowHeight="12.75"/>
  <cols>
    <col min="1" max="1" width="5.8515625" style="1" customWidth="1"/>
    <col min="2" max="2" width="35.28125" style="1" customWidth="1"/>
    <col min="3" max="3" width="18.8515625" style="1" customWidth="1"/>
    <col min="4" max="4" width="15.8515625" style="1" customWidth="1"/>
    <col min="5" max="5" width="12.57421875" style="1" customWidth="1"/>
    <col min="6" max="6" width="11.00390625" style="1" customWidth="1"/>
    <col min="7" max="7" width="12.00390625" style="1" customWidth="1"/>
    <col min="8" max="8" width="10.7109375" style="1" customWidth="1"/>
    <col min="9" max="10" width="0" style="1" hidden="1" customWidth="1"/>
    <col min="11" max="255" width="9.140625" style="1" customWidth="1"/>
    <col min="256" max="16384" width="11.5742187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L1" s="3"/>
    </row>
    <row r="2" spans="1:11" ht="15" customHeight="1">
      <c r="A2" s="4"/>
      <c r="B2" s="5" t="s">
        <v>0</v>
      </c>
      <c r="C2" s="6"/>
      <c r="D2" s="6"/>
      <c r="E2" s="6"/>
      <c r="F2" s="6"/>
      <c r="G2" s="6"/>
      <c r="H2" s="7"/>
      <c r="I2" s="6"/>
      <c r="J2" s="6"/>
      <c r="K2" s="8"/>
    </row>
    <row r="3" spans="1:11" ht="21.75" customHeigh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3"/>
    </row>
    <row r="4" spans="1:8" ht="25.5" customHeight="1">
      <c r="A4" s="11" t="s">
        <v>2</v>
      </c>
      <c r="B4" s="11"/>
      <c r="C4" s="11"/>
      <c r="D4" s="11"/>
      <c r="E4" s="11"/>
      <c r="F4" s="11"/>
      <c r="G4" s="9"/>
      <c r="H4" s="2"/>
    </row>
    <row r="5" spans="1:8" ht="25.5" customHeight="1">
      <c r="A5" s="12"/>
      <c r="B5" s="12" t="s">
        <v>3</v>
      </c>
      <c r="C5" s="13">
        <v>2</v>
      </c>
      <c r="D5" s="13"/>
      <c r="E5" s="13"/>
      <c r="F5" s="13"/>
      <c r="G5" s="14"/>
      <c r="H5" s="3"/>
    </row>
    <row r="6" spans="1:8" ht="25.5" customHeight="1">
      <c r="A6" s="12"/>
      <c r="B6" s="12" t="s">
        <v>4</v>
      </c>
      <c r="C6" s="13" t="s">
        <v>5</v>
      </c>
      <c r="D6" s="13"/>
      <c r="E6" s="13"/>
      <c r="F6" s="13"/>
      <c r="G6" s="14"/>
      <c r="H6" s="3"/>
    </row>
    <row r="7" spans="1:8" ht="25.5" customHeight="1">
      <c r="A7" s="12"/>
      <c r="B7" s="12" t="s">
        <v>6</v>
      </c>
      <c r="C7" s="15">
        <v>9260</v>
      </c>
      <c r="D7" s="15"/>
      <c r="E7" s="15"/>
      <c r="F7" s="15"/>
      <c r="G7" s="16"/>
      <c r="H7" s="17"/>
    </row>
    <row r="8" spans="1:8" ht="25.5" customHeight="1">
      <c r="A8" s="12"/>
      <c r="B8" s="12" t="s">
        <v>7</v>
      </c>
      <c r="C8" s="18">
        <v>11437.1</v>
      </c>
      <c r="D8" s="18"/>
      <c r="E8" s="18"/>
      <c r="F8" s="18"/>
      <c r="G8" s="14"/>
      <c r="H8" s="3"/>
    </row>
    <row r="9" spans="1:8" ht="25.5" customHeight="1">
      <c r="A9" s="12"/>
      <c r="B9" s="12" t="s">
        <v>8</v>
      </c>
      <c r="C9" s="13">
        <v>26934.8</v>
      </c>
      <c r="D9" s="13"/>
      <c r="E9" s="13"/>
      <c r="F9" s="13"/>
      <c r="G9" s="14"/>
      <c r="H9" s="3"/>
    </row>
    <row r="10" spans="1:8" ht="25.5" customHeight="1">
      <c r="A10" s="12"/>
      <c r="B10" s="12" t="s">
        <v>9</v>
      </c>
      <c r="C10" s="18">
        <v>6237.7</v>
      </c>
      <c r="D10" s="18"/>
      <c r="E10" s="18"/>
      <c r="F10" s="18"/>
      <c r="G10" s="14"/>
      <c r="H10" s="3"/>
    </row>
    <row r="11" spans="1:8" ht="25.5" customHeight="1">
      <c r="A11" s="19"/>
      <c r="B11" s="19" t="s">
        <v>10</v>
      </c>
      <c r="C11" s="20">
        <v>2</v>
      </c>
      <c r="D11" s="20"/>
      <c r="E11" s="20"/>
      <c r="F11" s="20"/>
      <c r="G11" s="21"/>
      <c r="H11" s="8"/>
    </row>
    <row r="12" spans="1:8" ht="15" customHeight="1">
      <c r="A12" s="14"/>
      <c r="B12" s="14"/>
      <c r="C12" s="14"/>
      <c r="D12" s="14"/>
      <c r="E12" s="14"/>
      <c r="F12" s="14"/>
      <c r="G12" s="14"/>
      <c r="H12" s="22"/>
    </row>
    <row r="13" spans="1:8" ht="43.5" customHeight="1">
      <c r="A13" s="23"/>
      <c r="B13" s="23" t="s">
        <v>11</v>
      </c>
      <c r="C13" s="23">
        <v>20697.1</v>
      </c>
      <c r="D13" s="23" t="s">
        <v>12</v>
      </c>
      <c r="E13" s="23"/>
      <c r="F13" s="23" t="s">
        <v>13</v>
      </c>
      <c r="G13" s="23"/>
      <c r="H13" s="24"/>
    </row>
    <row r="14" spans="1:7" ht="25.5" customHeight="1">
      <c r="A14" s="12" t="s">
        <v>14</v>
      </c>
      <c r="B14" s="12" t="s">
        <v>15</v>
      </c>
      <c r="C14" s="12" t="s">
        <v>16</v>
      </c>
      <c r="D14" s="12" t="s">
        <v>17</v>
      </c>
      <c r="E14" s="25" t="s">
        <v>18</v>
      </c>
      <c r="F14" s="25"/>
      <c r="G14" s="25"/>
    </row>
    <row r="15" spans="1:7" ht="72" customHeight="1">
      <c r="A15" s="12"/>
      <c r="B15" s="12"/>
      <c r="C15" s="12"/>
      <c r="D15" s="12"/>
      <c r="E15" s="12" t="s">
        <v>19</v>
      </c>
      <c r="F15" s="12" t="s">
        <v>20</v>
      </c>
      <c r="G15" s="12" t="s">
        <v>21</v>
      </c>
    </row>
    <row r="16" spans="1:256" s="30" customFormat="1" ht="52.5" customHeight="1">
      <c r="A16" s="26"/>
      <c r="B16" s="27" t="s">
        <v>22</v>
      </c>
      <c r="C16" s="26"/>
      <c r="D16" s="27" t="s">
        <v>23</v>
      </c>
      <c r="E16" s="28">
        <f>E20+E22+E23+E24+E25+E27+E30+E32+E33+E34+E35+E37+E38+E42+E44+E45+E46+E47+E49+E50+E51+E52+E53+E54+E55+E56+E57+E59+E60+E61+E62+E63+E65+E66+E67+E68+E69+E70+E72+E73+E74+E75+E76+E77+E79+E80</f>
        <v>1618672.3099999998</v>
      </c>
      <c r="F16" s="28">
        <f>E16/12</f>
        <v>134889.35916666666</v>
      </c>
      <c r="G16" s="29">
        <f>F16/20697.1</f>
        <v>6.517307215342568</v>
      </c>
      <c r="H16" s="26"/>
      <c r="IV16" s="31"/>
    </row>
    <row r="17" spans="1:256" s="30" customFormat="1" ht="12.75">
      <c r="A17" s="26"/>
      <c r="B17" s="27" t="s">
        <v>24</v>
      </c>
      <c r="C17" s="26"/>
      <c r="D17" s="27"/>
      <c r="E17" s="28"/>
      <c r="F17" s="28"/>
      <c r="G17" s="28"/>
      <c r="H17" s="26"/>
      <c r="IV17" s="31"/>
    </row>
    <row r="18" spans="1:256" s="30" customFormat="1" ht="29.25" customHeight="1">
      <c r="A18" s="26"/>
      <c r="B18" s="27" t="s">
        <v>25</v>
      </c>
      <c r="C18" s="26"/>
      <c r="D18" s="27"/>
      <c r="E18" s="28"/>
      <c r="F18" s="28"/>
      <c r="G18" s="28"/>
      <c r="H18" s="26"/>
      <c r="IV18" s="31"/>
    </row>
    <row r="19" spans="1:8" ht="39" customHeight="1">
      <c r="A19" s="12">
        <v>1</v>
      </c>
      <c r="B19" s="12" t="s">
        <v>26</v>
      </c>
      <c r="C19" s="12"/>
      <c r="D19" s="12"/>
      <c r="E19" s="12"/>
      <c r="F19" s="12"/>
      <c r="G19" s="12"/>
      <c r="H19" s="12"/>
    </row>
    <row r="20" spans="1:8" ht="51.75" customHeight="1">
      <c r="A20" s="32"/>
      <c r="B20" s="32" t="s">
        <v>27</v>
      </c>
      <c r="C20" s="32" t="s">
        <v>28</v>
      </c>
      <c r="D20" s="32" t="s">
        <v>29</v>
      </c>
      <c r="E20" s="33">
        <v>4568</v>
      </c>
      <c r="F20" s="32">
        <f>E20/12</f>
        <v>380.6666666666667</v>
      </c>
      <c r="G20" s="32">
        <f>F20/20697.1</f>
        <v>0.018392270736802097</v>
      </c>
      <c r="H20" s="32"/>
    </row>
    <row r="21" spans="1:8" ht="41.25" customHeight="1">
      <c r="A21" s="32"/>
      <c r="B21" s="32" t="s">
        <v>30</v>
      </c>
      <c r="C21" s="32"/>
      <c r="D21" s="32"/>
      <c r="E21" s="32"/>
      <c r="F21" s="32"/>
      <c r="G21" s="32"/>
      <c r="H21" s="32"/>
    </row>
    <row r="22" spans="1:8" ht="31.5" customHeight="1">
      <c r="A22" s="32"/>
      <c r="B22" s="32" t="s">
        <v>31</v>
      </c>
      <c r="C22" s="32" t="s">
        <v>28</v>
      </c>
      <c r="D22" s="32" t="s">
        <v>29</v>
      </c>
      <c r="E22" s="33">
        <v>1142</v>
      </c>
      <c r="F22" s="32">
        <f>E22/12</f>
        <v>95.16666666666667</v>
      </c>
      <c r="G22" s="32">
        <f>F22/20697.1</f>
        <v>0.004598067684200524</v>
      </c>
      <c r="H22" s="32"/>
    </row>
    <row r="23" spans="1:8" ht="68.25" customHeight="1">
      <c r="A23" s="32"/>
      <c r="B23" s="32" t="s">
        <v>32</v>
      </c>
      <c r="C23" s="32" t="s">
        <v>28</v>
      </c>
      <c r="D23" s="32" t="s">
        <v>29</v>
      </c>
      <c r="E23" s="33">
        <v>517</v>
      </c>
      <c r="F23" s="32">
        <f>E23/12</f>
        <v>43.083333333333336</v>
      </c>
      <c r="G23" s="32">
        <f>F23/20697.1</f>
        <v>0.002081612077698486</v>
      </c>
      <c r="H23" s="32"/>
    </row>
    <row r="24" spans="1:8" ht="12.75">
      <c r="A24" s="32"/>
      <c r="B24" s="32" t="s">
        <v>33</v>
      </c>
      <c r="C24" s="32" t="s">
        <v>28</v>
      </c>
      <c r="D24" s="32" t="s">
        <v>34</v>
      </c>
      <c r="E24" s="33">
        <v>327</v>
      </c>
      <c r="F24" s="32">
        <f>E24/12</f>
        <v>27.25</v>
      </c>
      <c r="G24" s="32">
        <f>F24/20697.1</f>
        <v>0.0013166095733218664</v>
      </c>
      <c r="H24" s="32"/>
    </row>
    <row r="25" spans="1:8" ht="65.25" customHeight="1">
      <c r="A25" s="32"/>
      <c r="B25" s="32" t="s">
        <v>35</v>
      </c>
      <c r="C25" s="32" t="s">
        <v>28</v>
      </c>
      <c r="D25" s="32" t="s">
        <v>29</v>
      </c>
      <c r="E25" s="33">
        <v>10517</v>
      </c>
      <c r="F25" s="32">
        <f>E25/12</f>
        <v>876.4166666666666</v>
      </c>
      <c r="G25" s="32">
        <f>F25/20697.1</f>
        <v>0.042344901781731094</v>
      </c>
      <c r="H25" s="32"/>
    </row>
    <row r="26" spans="1:8" ht="12.75">
      <c r="A26" s="12">
        <v>2</v>
      </c>
      <c r="B26" s="12" t="s">
        <v>36</v>
      </c>
      <c r="C26" s="12"/>
      <c r="D26" s="12"/>
      <c r="E26" s="12"/>
      <c r="F26" s="32"/>
      <c r="G26" s="32"/>
      <c r="H26" s="12"/>
    </row>
    <row r="27" spans="1:8" ht="57" customHeight="1">
      <c r="A27" s="32"/>
      <c r="B27" s="32" t="s">
        <v>37</v>
      </c>
      <c r="C27" s="32" t="s">
        <v>38</v>
      </c>
      <c r="D27" s="32" t="s">
        <v>39</v>
      </c>
      <c r="E27" s="33">
        <v>125732.38</v>
      </c>
      <c r="F27" s="32">
        <f>E27/12</f>
        <v>10477.698333333334</v>
      </c>
      <c r="G27" s="32">
        <f>F27/20697.1</f>
        <v>0.5062399241117517</v>
      </c>
      <c r="H27" s="32"/>
    </row>
    <row r="28" spans="1:8" ht="12.75">
      <c r="A28" s="32"/>
      <c r="B28" s="32" t="s">
        <v>40</v>
      </c>
      <c r="C28" s="32"/>
      <c r="D28" s="32"/>
      <c r="E28" s="33"/>
      <c r="F28" s="32"/>
      <c r="G28" s="32"/>
      <c r="H28" s="32"/>
    </row>
    <row r="29" spans="1:8" ht="54" customHeight="1">
      <c r="A29" s="32"/>
      <c r="B29" s="32" t="s">
        <v>41</v>
      </c>
      <c r="C29" s="32"/>
      <c r="D29" s="32"/>
      <c r="E29" s="33"/>
      <c r="F29" s="32"/>
      <c r="G29" s="32"/>
      <c r="H29" s="32"/>
    </row>
    <row r="30" spans="1:8" ht="30.75" customHeight="1">
      <c r="A30" s="32"/>
      <c r="B30" s="32" t="s">
        <v>42</v>
      </c>
      <c r="C30" s="32"/>
      <c r="D30" s="32"/>
      <c r="E30" s="33">
        <v>75000</v>
      </c>
      <c r="F30" s="32">
        <f>E30/12</f>
        <v>6250</v>
      </c>
      <c r="G30" s="32">
        <f>F30/20697.1</f>
        <v>0.3019746727802446</v>
      </c>
      <c r="H30" s="32"/>
    </row>
    <row r="31" spans="1:8" ht="38.25" customHeight="1">
      <c r="A31" s="12">
        <v>3</v>
      </c>
      <c r="B31" s="12" t="s">
        <v>43</v>
      </c>
      <c r="C31" s="12"/>
      <c r="D31" s="12"/>
      <c r="E31" s="12"/>
      <c r="F31" s="32"/>
      <c r="G31" s="32"/>
      <c r="H31" s="12"/>
    </row>
    <row r="32" spans="1:8" ht="12.75">
      <c r="A32" s="32"/>
      <c r="B32" s="32" t="s">
        <v>44</v>
      </c>
      <c r="C32" s="32" t="s">
        <v>28</v>
      </c>
      <c r="D32" s="32" t="s">
        <v>45</v>
      </c>
      <c r="E32" s="33">
        <v>6852</v>
      </c>
      <c r="F32" s="32">
        <f>E32/12</f>
        <v>571</v>
      </c>
      <c r="G32" s="32">
        <f>F32/20697.1</f>
        <v>0.027588406105203148</v>
      </c>
      <c r="H32" s="32"/>
    </row>
    <row r="33" spans="1:8" ht="100.5" customHeight="1">
      <c r="A33" s="32"/>
      <c r="B33" s="32" t="s">
        <v>46</v>
      </c>
      <c r="C33" s="32" t="s">
        <v>28</v>
      </c>
      <c r="D33" s="32" t="s">
        <v>45</v>
      </c>
      <c r="E33" s="33">
        <v>2284</v>
      </c>
      <c r="F33" s="32">
        <f>E33/12</f>
        <v>190.33333333333334</v>
      </c>
      <c r="G33" s="32">
        <f>F33/20697.1</f>
        <v>0.009196135368401049</v>
      </c>
      <c r="H33" s="32"/>
    </row>
    <row r="34" spans="1:8" ht="12.75">
      <c r="A34" s="32"/>
      <c r="B34" s="32" t="s">
        <v>47</v>
      </c>
      <c r="C34" s="32" t="s">
        <v>28</v>
      </c>
      <c r="D34" s="32" t="s">
        <v>48</v>
      </c>
      <c r="E34" s="33">
        <v>3426</v>
      </c>
      <c r="F34" s="32">
        <f>E34/12</f>
        <v>285.5</v>
      </c>
      <c r="G34" s="32">
        <f>F34/20697.1</f>
        <v>0.013794203052601574</v>
      </c>
      <c r="H34" s="32"/>
    </row>
    <row r="35" spans="1:8" ht="76.5" customHeight="1">
      <c r="A35" s="34"/>
      <c r="B35" s="32" t="s">
        <v>49</v>
      </c>
      <c r="C35" s="32" t="s">
        <v>28</v>
      </c>
      <c r="D35" s="32" t="s">
        <v>48</v>
      </c>
      <c r="E35" s="33">
        <v>571</v>
      </c>
      <c r="F35" s="32">
        <f>E35/12</f>
        <v>47.583333333333336</v>
      </c>
      <c r="G35" s="32">
        <f>F35/20697.1</f>
        <v>0.002299033842100262</v>
      </c>
      <c r="H35" s="32"/>
    </row>
    <row r="36" spans="1:8" ht="52.5" customHeight="1">
      <c r="A36" s="12">
        <v>4</v>
      </c>
      <c r="B36" s="12" t="s">
        <v>50</v>
      </c>
      <c r="C36" s="12"/>
      <c r="D36" s="12"/>
      <c r="E36" s="12"/>
      <c r="F36" s="32"/>
      <c r="G36" s="32"/>
      <c r="H36" s="12"/>
    </row>
    <row r="37" spans="1:8" ht="67.5" customHeight="1">
      <c r="A37" s="32"/>
      <c r="B37" s="32" t="s">
        <v>51</v>
      </c>
      <c r="C37" s="32" t="s">
        <v>28</v>
      </c>
      <c r="D37" s="32" t="s">
        <v>48</v>
      </c>
      <c r="E37" s="33">
        <v>13704</v>
      </c>
      <c r="F37" s="32">
        <f>E37/12</f>
        <v>1142</v>
      </c>
      <c r="G37" s="32">
        <f>F37/20697.1</f>
        <v>0.055176812210406295</v>
      </c>
      <c r="H37" s="32"/>
    </row>
    <row r="38" spans="1:8" ht="12.75">
      <c r="A38" s="32"/>
      <c r="B38" s="32" t="s">
        <v>52</v>
      </c>
      <c r="C38" s="32" t="s">
        <v>28</v>
      </c>
      <c r="D38" s="32" t="s">
        <v>53</v>
      </c>
      <c r="E38" s="33">
        <v>41142</v>
      </c>
      <c r="F38" s="32">
        <f>E38/12</f>
        <v>3428.5</v>
      </c>
      <c r="G38" s="32">
        <f>F38/20697.1</f>
        <v>0.16565122650033098</v>
      </c>
      <c r="H38" s="32"/>
    </row>
    <row r="39" spans="1:8" ht="12.75">
      <c r="A39" s="32"/>
      <c r="B39" s="32" t="s">
        <v>54</v>
      </c>
      <c r="C39" s="32"/>
      <c r="D39" s="32"/>
      <c r="E39" s="33"/>
      <c r="F39" s="32"/>
      <c r="G39" s="32"/>
      <c r="H39" s="32"/>
    </row>
    <row r="40" spans="1:8" ht="62.25" customHeight="1">
      <c r="A40" s="32"/>
      <c r="B40" s="32" t="s">
        <v>55</v>
      </c>
      <c r="C40" s="32"/>
      <c r="D40" s="32"/>
      <c r="E40" s="33"/>
      <c r="F40" s="32"/>
      <c r="G40" s="32"/>
      <c r="H40" s="32"/>
    </row>
    <row r="41" spans="1:8" ht="11.25" customHeight="1" hidden="1">
      <c r="A41" s="32"/>
      <c r="B41" s="32" t="s">
        <v>56</v>
      </c>
      <c r="C41" s="32" t="s">
        <v>28</v>
      </c>
      <c r="D41" s="32"/>
      <c r="E41" s="33">
        <v>10730.8</v>
      </c>
      <c r="F41" s="32">
        <f>E41/12</f>
        <v>894.2333333333332</v>
      </c>
      <c r="G41" s="32">
        <f>F41/20697.1</f>
        <v>0.04320573091560331</v>
      </c>
      <c r="H41" s="32"/>
    </row>
    <row r="42" spans="1:8" ht="63" customHeight="1">
      <c r="A42" s="32"/>
      <c r="B42" s="32" t="s">
        <v>56</v>
      </c>
      <c r="C42" s="32" t="s">
        <v>28</v>
      </c>
      <c r="D42" s="32" t="s">
        <v>45</v>
      </c>
      <c r="E42" s="33">
        <v>1142</v>
      </c>
      <c r="F42" s="32">
        <f>E42/12</f>
        <v>95.16666666666667</v>
      </c>
      <c r="G42" s="32">
        <f>F42/20697.1</f>
        <v>0.004598067684200524</v>
      </c>
      <c r="H42" s="32"/>
    </row>
    <row r="43" spans="1:8" ht="12.75">
      <c r="A43" s="12">
        <v>5</v>
      </c>
      <c r="B43" s="12" t="s">
        <v>57</v>
      </c>
      <c r="C43" s="12"/>
      <c r="D43" s="12"/>
      <c r="E43" s="12"/>
      <c r="F43" s="32"/>
      <c r="G43" s="32"/>
      <c r="H43" s="12"/>
    </row>
    <row r="44" spans="1:8" ht="36.75" customHeight="1">
      <c r="A44" s="32"/>
      <c r="B44" s="32" t="s">
        <v>58</v>
      </c>
      <c r="C44" s="32" t="s">
        <v>59</v>
      </c>
      <c r="D44" s="32" t="s">
        <v>60</v>
      </c>
      <c r="E44" s="33">
        <v>13704</v>
      </c>
      <c r="F44" s="32">
        <f>E44/12</f>
        <v>1142</v>
      </c>
      <c r="G44" s="32">
        <f>F44/20697.1</f>
        <v>0.055176812210406295</v>
      </c>
      <c r="H44" s="32"/>
    </row>
    <row r="45" spans="1:8" ht="53.25" customHeight="1">
      <c r="A45" s="32"/>
      <c r="B45" s="32" t="s">
        <v>61</v>
      </c>
      <c r="C45" s="32" t="s">
        <v>62</v>
      </c>
      <c r="D45" s="32" t="s">
        <v>63</v>
      </c>
      <c r="E45" s="33">
        <v>11736</v>
      </c>
      <c r="F45" s="32">
        <f>E45/12</f>
        <v>978</v>
      </c>
      <c r="G45" s="32">
        <f>F45/20697.1</f>
        <v>0.04725299679665267</v>
      </c>
      <c r="H45" s="32"/>
    </row>
    <row r="46" spans="1:8" ht="92.25" customHeight="1">
      <c r="A46" s="32"/>
      <c r="B46" s="32" t="s">
        <v>64</v>
      </c>
      <c r="C46" s="32" t="s">
        <v>28</v>
      </c>
      <c r="D46" s="32" t="s">
        <v>45</v>
      </c>
      <c r="E46" s="33">
        <v>9136</v>
      </c>
      <c r="F46" s="32">
        <f>E46/12</f>
        <v>761.3333333333334</v>
      </c>
      <c r="G46" s="32">
        <f>F46/20697.1</f>
        <v>0.036784541473604195</v>
      </c>
      <c r="H46" s="32"/>
    </row>
    <row r="47" spans="1:8" ht="91.5" customHeight="1">
      <c r="A47" s="32"/>
      <c r="B47" s="32" t="s">
        <v>65</v>
      </c>
      <c r="C47" s="32" t="s">
        <v>28</v>
      </c>
      <c r="D47" s="32" t="s">
        <v>45</v>
      </c>
      <c r="E47" s="33">
        <v>2284</v>
      </c>
      <c r="F47" s="32">
        <f>E47/12</f>
        <v>190.33333333333334</v>
      </c>
      <c r="G47" s="32">
        <f>F47/20697.1</f>
        <v>0.009196135368401049</v>
      </c>
      <c r="H47" s="32"/>
    </row>
    <row r="48" spans="1:8" ht="12.75">
      <c r="A48" s="32"/>
      <c r="B48" s="32" t="s">
        <v>66</v>
      </c>
      <c r="C48" s="32" t="s">
        <v>67</v>
      </c>
      <c r="D48" s="32"/>
      <c r="E48" s="33"/>
      <c r="F48" s="32"/>
      <c r="G48" s="32"/>
      <c r="H48" s="32"/>
    </row>
    <row r="49" spans="1:8" ht="63" customHeight="1">
      <c r="A49" s="32"/>
      <c r="B49" s="32" t="s">
        <v>68</v>
      </c>
      <c r="C49" s="32" t="s">
        <v>69</v>
      </c>
      <c r="D49" s="32" t="s">
        <v>70</v>
      </c>
      <c r="E49" s="33">
        <v>72293.22</v>
      </c>
      <c r="F49" s="32">
        <f>E49/12</f>
        <v>6024.435</v>
      </c>
      <c r="G49" s="32">
        <f>F49/20697.1</f>
        <v>0.29107628604973645</v>
      </c>
      <c r="H49" s="32"/>
    </row>
    <row r="50" spans="1:8" ht="117" customHeight="1">
      <c r="A50" s="32"/>
      <c r="B50" s="32" t="s">
        <v>71</v>
      </c>
      <c r="C50" s="32" t="s">
        <v>69</v>
      </c>
      <c r="D50" s="32" t="s">
        <v>72</v>
      </c>
      <c r="E50" s="33">
        <v>39953.22</v>
      </c>
      <c r="F50" s="32">
        <f>E50/12</f>
        <v>3329.435</v>
      </c>
      <c r="G50" s="32">
        <f>F50/20697.1</f>
        <v>0.160864807146895</v>
      </c>
      <c r="H50" s="32"/>
    </row>
    <row r="51" spans="1:8" ht="12.75">
      <c r="A51" s="32"/>
      <c r="B51" s="32" t="s">
        <v>73</v>
      </c>
      <c r="C51" s="32" t="s">
        <v>38</v>
      </c>
      <c r="D51" s="32" t="s">
        <v>74</v>
      </c>
      <c r="E51" s="33">
        <v>154409.8</v>
      </c>
      <c r="F51" s="32">
        <f>E51/12</f>
        <v>12867.483333333332</v>
      </c>
      <c r="G51" s="32">
        <f>F51/20697.1</f>
        <v>0.6217046510541734</v>
      </c>
      <c r="H51" s="32"/>
    </row>
    <row r="52" spans="1:8" ht="12.75">
      <c r="A52" s="32"/>
      <c r="B52" s="32" t="s">
        <v>75</v>
      </c>
      <c r="C52" s="32" t="s">
        <v>69</v>
      </c>
      <c r="D52" s="32" t="s">
        <v>76</v>
      </c>
      <c r="E52" s="33">
        <v>36741.6</v>
      </c>
      <c r="F52" s="32">
        <f>E52/12</f>
        <v>3061.7999999999997</v>
      </c>
      <c r="G52" s="32">
        <f>F52/20697.1</f>
        <v>0.14793376849896844</v>
      </c>
      <c r="H52" s="32"/>
    </row>
    <row r="53" spans="1:8" ht="76.5" customHeight="1">
      <c r="A53" s="32"/>
      <c r="B53" s="32" t="s">
        <v>77</v>
      </c>
      <c r="C53" s="32" t="s">
        <v>28</v>
      </c>
      <c r="D53" s="32" t="s">
        <v>78</v>
      </c>
      <c r="E53" s="33">
        <v>6200</v>
      </c>
      <c r="F53" s="32">
        <f>E53/12</f>
        <v>516.6666666666666</v>
      </c>
      <c r="G53" s="32">
        <f>F53/20697.1</f>
        <v>0.024963239616500217</v>
      </c>
      <c r="H53" s="32"/>
    </row>
    <row r="54" spans="1:8" ht="12.75">
      <c r="A54" s="32"/>
      <c r="B54" s="32" t="s">
        <v>79</v>
      </c>
      <c r="C54" s="32" t="s">
        <v>28</v>
      </c>
      <c r="D54" s="32" t="s">
        <v>80</v>
      </c>
      <c r="E54" s="33">
        <v>4568</v>
      </c>
      <c r="F54" s="32">
        <f>E54/12</f>
        <v>380.6666666666667</v>
      </c>
      <c r="G54" s="32">
        <f>F54/20697.1</f>
        <v>0.018392270736802097</v>
      </c>
      <c r="H54" s="32"/>
    </row>
    <row r="55" spans="1:8" ht="64.5" customHeight="1">
      <c r="A55" s="32"/>
      <c r="B55" s="32" t="s">
        <v>81</v>
      </c>
      <c r="C55" s="32" t="s">
        <v>28</v>
      </c>
      <c r="D55" s="32" t="s">
        <v>82</v>
      </c>
      <c r="E55" s="33">
        <v>517</v>
      </c>
      <c r="F55" s="32">
        <f>E55/12</f>
        <v>43.083333333333336</v>
      </c>
      <c r="G55" s="32">
        <f>F55/20697.1</f>
        <v>0.002081612077698486</v>
      </c>
      <c r="H55" s="32"/>
    </row>
    <row r="56" spans="1:8" ht="78" customHeight="1">
      <c r="A56" s="32"/>
      <c r="B56" s="32" t="s">
        <v>83</v>
      </c>
      <c r="C56" s="32" t="s">
        <v>28</v>
      </c>
      <c r="D56" s="32" t="s">
        <v>78</v>
      </c>
      <c r="E56" s="33">
        <v>517</v>
      </c>
      <c r="F56" s="32">
        <f>E56/12</f>
        <v>43.083333333333336</v>
      </c>
      <c r="G56" s="32">
        <f>F56/20697.1</f>
        <v>0.002081612077698486</v>
      </c>
      <c r="H56" s="32"/>
    </row>
    <row r="57" spans="1:8" ht="12.75">
      <c r="A57" s="32"/>
      <c r="B57" s="32" t="s">
        <v>84</v>
      </c>
      <c r="C57" s="32" t="s">
        <v>28</v>
      </c>
      <c r="D57" s="32" t="s">
        <v>78</v>
      </c>
      <c r="E57" s="33">
        <v>23964</v>
      </c>
      <c r="F57" s="32">
        <f>E57/12</f>
        <v>1997</v>
      </c>
      <c r="G57" s="32">
        <f>F57/20697.1</f>
        <v>0.09648694744674376</v>
      </c>
      <c r="H57" s="32"/>
    </row>
    <row r="58" spans="1:8" ht="41.25" customHeight="1">
      <c r="A58" s="12">
        <v>6</v>
      </c>
      <c r="B58" s="12" t="s">
        <v>85</v>
      </c>
      <c r="C58" s="12"/>
      <c r="D58" s="12"/>
      <c r="E58" s="12"/>
      <c r="F58" s="32"/>
      <c r="G58" s="32"/>
      <c r="H58" s="12"/>
    </row>
    <row r="59" spans="1:8" ht="51" customHeight="1">
      <c r="A59" s="32"/>
      <c r="B59" s="32" t="s">
        <v>86</v>
      </c>
      <c r="C59" s="32" t="s">
        <v>38</v>
      </c>
      <c r="D59" s="32" t="s">
        <v>72</v>
      </c>
      <c r="E59" s="33">
        <v>92815.14</v>
      </c>
      <c r="F59" s="32">
        <f>E59/12</f>
        <v>7734.595</v>
      </c>
      <c r="G59" s="32">
        <f>F59/20697.1</f>
        <v>0.3737042870740346</v>
      </c>
      <c r="H59" s="32"/>
    </row>
    <row r="60" spans="1:8" ht="12.75">
      <c r="A60" s="32"/>
      <c r="B60" s="32" t="s">
        <v>87</v>
      </c>
      <c r="C60" s="32" t="s">
        <v>28</v>
      </c>
      <c r="D60" s="32" t="s">
        <v>88</v>
      </c>
      <c r="E60" s="33">
        <v>1142</v>
      </c>
      <c r="F60" s="32">
        <f>E60/12</f>
        <v>95.16666666666667</v>
      </c>
      <c r="G60" s="32">
        <f>F60/20697.1</f>
        <v>0.004598067684200524</v>
      </c>
      <c r="H60" s="32"/>
    </row>
    <row r="61" spans="1:8" ht="63" customHeight="1">
      <c r="A61" s="32"/>
      <c r="B61" s="32" t="s">
        <v>89</v>
      </c>
      <c r="C61" s="32" t="s">
        <v>28</v>
      </c>
      <c r="D61" s="32" t="s">
        <v>88</v>
      </c>
      <c r="E61" s="33">
        <v>1142</v>
      </c>
      <c r="F61" s="32">
        <f>E61/12</f>
        <v>95.16666666666667</v>
      </c>
      <c r="G61" s="32">
        <f>F61/20697.1</f>
        <v>0.004598067684200524</v>
      </c>
      <c r="H61" s="32"/>
    </row>
    <row r="62" spans="1:8" ht="63.75" customHeight="1">
      <c r="A62" s="32"/>
      <c r="B62" s="32" t="s">
        <v>90</v>
      </c>
      <c r="C62" s="32" t="s">
        <v>28</v>
      </c>
      <c r="D62" s="32" t="s">
        <v>88</v>
      </c>
      <c r="E62" s="33">
        <v>1142</v>
      </c>
      <c r="F62" s="32">
        <f>E62/12</f>
        <v>95.16666666666667</v>
      </c>
      <c r="G62" s="32">
        <f>F62/20697.1</f>
        <v>0.004598067684200524</v>
      </c>
      <c r="H62" s="32"/>
    </row>
    <row r="63" spans="1:8" ht="12.75">
      <c r="A63" s="32"/>
      <c r="B63" s="32" t="s">
        <v>91</v>
      </c>
      <c r="C63" s="32" t="s">
        <v>28</v>
      </c>
      <c r="D63" s="32" t="s">
        <v>92</v>
      </c>
      <c r="E63" s="33">
        <v>571</v>
      </c>
      <c r="F63" s="32">
        <f>E63/12</f>
        <v>47.583333333333336</v>
      </c>
      <c r="G63" s="32">
        <f>F63/20697.1</f>
        <v>0.002299033842100262</v>
      </c>
      <c r="H63" s="32"/>
    </row>
    <row r="64" spans="1:8" ht="40.5" customHeight="1">
      <c r="A64" s="12">
        <v>7</v>
      </c>
      <c r="B64" s="12" t="s">
        <v>93</v>
      </c>
      <c r="C64" s="12"/>
      <c r="D64" s="12"/>
      <c r="E64" s="12"/>
      <c r="F64" s="32"/>
      <c r="G64" s="32"/>
      <c r="H64" s="35"/>
    </row>
    <row r="65" spans="1:8" ht="12.75">
      <c r="A65" s="32"/>
      <c r="B65" s="32" t="s">
        <v>94</v>
      </c>
      <c r="C65" s="32" t="s">
        <v>28</v>
      </c>
      <c r="D65" s="32" t="s">
        <v>88</v>
      </c>
      <c r="E65" s="33">
        <v>13704</v>
      </c>
      <c r="F65" s="32">
        <f>E65/12</f>
        <v>1142</v>
      </c>
      <c r="G65" s="32">
        <f>F65/20697.1</f>
        <v>0.055176812210406295</v>
      </c>
      <c r="H65" s="32"/>
    </row>
    <row r="66" spans="1:8" ht="12.75">
      <c r="A66" s="32"/>
      <c r="B66" s="32" t="s">
        <v>95</v>
      </c>
      <c r="C66" s="32" t="s">
        <v>38</v>
      </c>
      <c r="D66" s="32" t="s">
        <v>72</v>
      </c>
      <c r="E66" s="33">
        <v>84790</v>
      </c>
      <c r="F66" s="32">
        <f>E66/12</f>
        <v>7065.833333333333</v>
      </c>
      <c r="G66" s="32">
        <f>F66/20697.1</f>
        <v>0.3413924334004925</v>
      </c>
      <c r="H66" s="32"/>
    </row>
    <row r="67" spans="1:8" ht="66.75" customHeight="1">
      <c r="A67" s="32"/>
      <c r="B67" s="32" t="s">
        <v>96</v>
      </c>
      <c r="C67" s="32" t="s">
        <v>38</v>
      </c>
      <c r="D67" s="32" t="s">
        <v>72</v>
      </c>
      <c r="E67" s="33">
        <v>79906</v>
      </c>
      <c r="F67" s="32">
        <f>E67/12</f>
        <v>6658.833333333333</v>
      </c>
      <c r="G67" s="32">
        <f>F67/20697.1</f>
        <v>0.321727842709043</v>
      </c>
      <c r="H67" s="32"/>
    </row>
    <row r="68" spans="1:8" ht="54.75" customHeight="1">
      <c r="A68" s="32"/>
      <c r="B68" s="32" t="s">
        <v>97</v>
      </c>
      <c r="C68" s="32" t="s">
        <v>38</v>
      </c>
      <c r="D68" s="32" t="s">
        <v>98</v>
      </c>
      <c r="E68" s="33">
        <v>67698</v>
      </c>
      <c r="F68" s="32">
        <f>E68/12</f>
        <v>5641.5</v>
      </c>
      <c r="G68" s="32">
        <f>F68/20697.1</f>
        <v>0.27257441863835996</v>
      </c>
      <c r="H68" s="32"/>
    </row>
    <row r="69" spans="1:8" ht="67.5" customHeight="1">
      <c r="A69" s="32"/>
      <c r="B69" s="32" t="s">
        <v>99</v>
      </c>
      <c r="C69" s="32" t="s">
        <v>38</v>
      </c>
      <c r="D69" s="32" t="s">
        <v>72</v>
      </c>
      <c r="E69" s="33">
        <v>67309.65</v>
      </c>
      <c r="F69" s="32">
        <f>E69/12</f>
        <v>5609.1375</v>
      </c>
      <c r="G69" s="32">
        <f>F69/20697.1</f>
        <v>0.2710107937827039</v>
      </c>
      <c r="H69" s="32"/>
    </row>
    <row r="70" spans="1:8" ht="12.75">
      <c r="A70" s="32"/>
      <c r="B70" s="32" t="s">
        <v>56</v>
      </c>
      <c r="C70" s="32" t="s">
        <v>28</v>
      </c>
      <c r="D70" s="32" t="s">
        <v>100</v>
      </c>
      <c r="E70" s="33">
        <v>1142</v>
      </c>
      <c r="F70" s="32">
        <f>E70/12</f>
        <v>95.16666666666667</v>
      </c>
      <c r="G70" s="32">
        <f>F70/20697.1</f>
        <v>0.004598067684200524</v>
      </c>
      <c r="H70" s="32"/>
    </row>
    <row r="71" spans="1:8" ht="12.75">
      <c r="A71" s="12">
        <v>8</v>
      </c>
      <c r="B71" s="12" t="s">
        <v>101</v>
      </c>
      <c r="C71" s="12"/>
      <c r="D71" s="12"/>
      <c r="E71" s="12"/>
      <c r="F71" s="32"/>
      <c r="G71" s="32"/>
      <c r="H71" s="12"/>
    </row>
    <row r="72" spans="1:8" ht="117.75" customHeight="1">
      <c r="A72" s="32"/>
      <c r="B72" s="32" t="s">
        <v>102</v>
      </c>
      <c r="C72" s="32" t="s">
        <v>28</v>
      </c>
      <c r="D72" s="32" t="s">
        <v>48</v>
      </c>
      <c r="E72" s="33">
        <v>13704</v>
      </c>
      <c r="F72" s="32">
        <f>E72/12</f>
        <v>1142</v>
      </c>
      <c r="G72" s="32">
        <f>F72/20697.1</f>
        <v>0.055176812210406295</v>
      </c>
      <c r="H72" s="32"/>
    </row>
    <row r="73" spans="1:8" ht="12.75">
      <c r="A73" s="32"/>
      <c r="B73" s="32" t="s">
        <v>103</v>
      </c>
      <c r="C73" s="32" t="s">
        <v>28</v>
      </c>
      <c r="D73" s="32" t="s">
        <v>48</v>
      </c>
      <c r="E73" s="33">
        <v>571</v>
      </c>
      <c r="F73" s="32">
        <f>E73/12</f>
        <v>47.583333333333336</v>
      </c>
      <c r="G73" s="32">
        <f>F73/20697.1</f>
        <v>0.002299033842100262</v>
      </c>
      <c r="H73" s="32"/>
    </row>
    <row r="74" spans="1:8" ht="12.75">
      <c r="A74" s="32"/>
      <c r="B74" s="32" t="s">
        <v>56</v>
      </c>
      <c r="C74" s="32" t="s">
        <v>28</v>
      </c>
      <c r="D74" s="32" t="s">
        <v>48</v>
      </c>
      <c r="E74" s="33">
        <v>571</v>
      </c>
      <c r="F74" s="32">
        <f>E74/12</f>
        <v>47.583333333333336</v>
      </c>
      <c r="G74" s="32">
        <f>F74/20697.1</f>
        <v>0.002299033842100262</v>
      </c>
      <c r="H74" s="32"/>
    </row>
    <row r="75" spans="1:8" ht="12.75">
      <c r="A75" s="12">
        <v>9</v>
      </c>
      <c r="B75" s="12" t="s">
        <v>104</v>
      </c>
      <c r="C75" s="32" t="s">
        <v>38</v>
      </c>
      <c r="D75" s="32" t="s">
        <v>98</v>
      </c>
      <c r="E75" s="33">
        <v>364619</v>
      </c>
      <c r="F75" s="32">
        <f>E75/12</f>
        <v>30384.916666666668</v>
      </c>
      <c r="G75" s="32">
        <f>F75/20697.1</f>
        <v>1.4680760428594668</v>
      </c>
      <c r="H75" s="12"/>
    </row>
    <row r="76" spans="1:8" s="36" customFormat="1" ht="12.75">
      <c r="A76" s="12">
        <v>10</v>
      </c>
      <c r="B76" s="12" t="s">
        <v>105</v>
      </c>
      <c r="C76" s="12" t="s">
        <v>28</v>
      </c>
      <c r="D76" s="12" t="s">
        <v>100</v>
      </c>
      <c r="E76" s="12">
        <v>29136</v>
      </c>
      <c r="F76" s="32">
        <f>E76/12</f>
        <v>2428</v>
      </c>
      <c r="G76" s="32">
        <f>F76/20697.1</f>
        <v>0.11731112088166942</v>
      </c>
      <c r="H76" s="12"/>
    </row>
    <row r="77" spans="1:8" ht="12.75">
      <c r="A77" s="32"/>
      <c r="B77" s="32" t="s">
        <v>56</v>
      </c>
      <c r="C77" s="32" t="s">
        <v>28</v>
      </c>
      <c r="D77" s="32" t="s">
        <v>106</v>
      </c>
      <c r="E77" s="33">
        <v>571</v>
      </c>
      <c r="F77" s="32">
        <f>E77/12</f>
        <v>47.583333333333336</v>
      </c>
      <c r="G77" s="32">
        <f>F77/20697.1</f>
        <v>0.002299033842100262</v>
      </c>
      <c r="H77" s="32"/>
    </row>
    <row r="78" spans="1:8" ht="12.75">
      <c r="A78" s="12">
        <v>11</v>
      </c>
      <c r="B78" s="12" t="s">
        <v>107</v>
      </c>
      <c r="C78" s="12"/>
      <c r="D78" s="12"/>
      <c r="E78" s="12"/>
      <c r="F78" s="32"/>
      <c r="G78" s="32"/>
      <c r="H78" s="12"/>
    </row>
    <row r="79" spans="1:8" ht="12.75">
      <c r="A79" s="32"/>
      <c r="B79" s="32" t="s">
        <v>108</v>
      </c>
      <c r="C79" s="32" t="s">
        <v>38</v>
      </c>
      <c r="D79" s="32" t="s">
        <v>98</v>
      </c>
      <c r="E79" s="33">
        <v>134619.3</v>
      </c>
      <c r="F79" s="32">
        <f>E79/12</f>
        <v>11218.275</v>
      </c>
      <c r="G79" s="32">
        <f>F79/20697.1</f>
        <v>0.5420215875654077</v>
      </c>
      <c r="H79" s="32"/>
    </row>
    <row r="80" spans="1:8" ht="12.75">
      <c r="A80" s="32"/>
      <c r="B80" s="32" t="s">
        <v>109</v>
      </c>
      <c r="C80" s="32" t="s">
        <v>28</v>
      </c>
      <c r="D80" s="32" t="s">
        <v>53</v>
      </c>
      <c r="E80" s="33">
        <v>571</v>
      </c>
      <c r="F80" s="32">
        <f>E80/12</f>
        <v>47.583333333333336</v>
      </c>
      <c r="G80" s="32">
        <f>F80/20697.1</f>
        <v>0.002299033842100262</v>
      </c>
      <c r="H80" s="32"/>
    </row>
    <row r="81" spans="1:256" s="30" customFormat="1" ht="15" customHeight="1">
      <c r="A81" s="26"/>
      <c r="B81" s="27" t="s">
        <v>110</v>
      </c>
      <c r="C81" s="26"/>
      <c r="D81" s="26"/>
      <c r="E81" s="26"/>
      <c r="F81" s="26"/>
      <c r="G81" s="26"/>
      <c r="H81" s="26"/>
      <c r="IV81" s="31"/>
    </row>
    <row r="82" spans="1:256" s="30" customFormat="1" ht="27.75" customHeight="1">
      <c r="A82" s="26"/>
      <c r="B82" s="27" t="s">
        <v>111</v>
      </c>
      <c r="C82" s="26"/>
      <c r="D82" s="26"/>
      <c r="E82" s="26"/>
      <c r="F82" s="26"/>
      <c r="G82" s="26"/>
      <c r="H82" s="26"/>
      <c r="IV82" s="31"/>
    </row>
    <row r="83" spans="1:256" s="30" customFormat="1" ht="12.75">
      <c r="A83" s="26"/>
      <c r="B83" s="27" t="s">
        <v>112</v>
      </c>
      <c r="C83" s="27"/>
      <c r="D83" s="27"/>
      <c r="E83" s="28">
        <f>E85+E86+E87+E88+E89+E90+E91+E92+E93+E95+E96+E97+E98+E99+E101+E102+E103+E104+E105+E106+E107+E108+E109+E110+E111+E113+E114+E115+E116+E117+E119+E120+E121+E122+E123+E124+E125+E126+E128+E129+E130+E131+E132+E133</f>
        <v>3026624.77</v>
      </c>
      <c r="F83" s="28">
        <f>E83/12</f>
        <v>252218.73083333333</v>
      </c>
      <c r="G83" s="29">
        <f>F83/20697.1</f>
        <v>12.186186993991107</v>
      </c>
      <c r="H83" s="26"/>
      <c r="IV83" s="31"/>
    </row>
    <row r="84" spans="1:8" ht="12.75">
      <c r="A84" s="12">
        <v>12</v>
      </c>
      <c r="B84" s="12" t="s">
        <v>113</v>
      </c>
      <c r="C84" s="12"/>
      <c r="D84" s="12"/>
      <c r="E84" s="12"/>
      <c r="F84" s="12"/>
      <c r="G84" s="12"/>
      <c r="H84" s="12"/>
    </row>
    <row r="85" spans="1:8" ht="66.75" customHeight="1">
      <c r="A85" s="32"/>
      <c r="B85" s="32" t="s">
        <v>114</v>
      </c>
      <c r="C85" s="32" t="s">
        <v>115</v>
      </c>
      <c r="D85" s="32" t="s">
        <v>116</v>
      </c>
      <c r="E85" s="33">
        <v>69000</v>
      </c>
      <c r="F85" s="33">
        <f>E85/12</f>
        <v>5750</v>
      </c>
      <c r="G85" s="32">
        <f>F85/20697.1</f>
        <v>0.277816698957825</v>
      </c>
      <c r="H85" s="32"/>
    </row>
    <row r="86" spans="1:8" ht="12.75">
      <c r="A86" s="32"/>
      <c r="B86" s="32" t="s">
        <v>117</v>
      </c>
      <c r="C86" s="32" t="s">
        <v>38</v>
      </c>
      <c r="D86" s="32" t="s">
        <v>118</v>
      </c>
      <c r="E86" s="33">
        <v>141493.65</v>
      </c>
      <c r="F86" s="33">
        <f>E86/12</f>
        <v>11791.137499999999</v>
      </c>
      <c r="G86" s="32">
        <f>F86/20697.1</f>
        <v>0.5696999821230994</v>
      </c>
      <c r="H86" s="32"/>
    </row>
    <row r="87" spans="1:8" ht="26.25" customHeight="1">
      <c r="A87" s="32"/>
      <c r="B87" s="32" t="s">
        <v>119</v>
      </c>
      <c r="C87" s="32" t="s">
        <v>38</v>
      </c>
      <c r="D87" s="32" t="s">
        <v>120</v>
      </c>
      <c r="E87" s="33">
        <v>67309.65</v>
      </c>
      <c r="F87" s="33">
        <f>E87/12</f>
        <v>5609.1375</v>
      </c>
      <c r="G87" s="32">
        <f>F87/20697.1</f>
        <v>0.2710107937827039</v>
      </c>
      <c r="H87" s="32"/>
    </row>
    <row r="88" spans="1:8" ht="12.75">
      <c r="A88" s="32"/>
      <c r="B88" s="32" t="s">
        <v>121</v>
      </c>
      <c r="C88" s="32" t="s">
        <v>122</v>
      </c>
      <c r="D88" s="32" t="s">
        <v>116</v>
      </c>
      <c r="E88" s="33">
        <v>1200</v>
      </c>
      <c r="F88" s="33">
        <f>E88/12</f>
        <v>100</v>
      </c>
      <c r="G88" s="32">
        <f>F88/20697.1</f>
        <v>0.0048315947644839135</v>
      </c>
      <c r="H88" s="32"/>
    </row>
    <row r="89" spans="1:8" ht="40.5" customHeight="1">
      <c r="A89" s="32"/>
      <c r="B89" s="32" t="s">
        <v>123</v>
      </c>
      <c r="C89" s="32" t="s">
        <v>124</v>
      </c>
      <c r="D89" s="32" t="s">
        <v>116</v>
      </c>
      <c r="E89" s="37">
        <v>83000</v>
      </c>
      <c r="F89" s="33">
        <f>E89/12</f>
        <v>6916.666666666667</v>
      </c>
      <c r="G89" s="32">
        <f>F89/20697.1</f>
        <v>0.33418530454347073</v>
      </c>
      <c r="H89" s="32"/>
    </row>
    <row r="90" spans="1:8" ht="12.75">
      <c r="A90" s="32"/>
      <c r="B90" s="32" t="s">
        <v>125</v>
      </c>
      <c r="C90" s="32" t="s">
        <v>124</v>
      </c>
      <c r="D90" s="32" t="s">
        <v>116</v>
      </c>
      <c r="E90" s="33">
        <v>69000</v>
      </c>
      <c r="F90" s="33">
        <f>E90/12</f>
        <v>5750</v>
      </c>
      <c r="G90" s="32">
        <f>F90/20697.1</f>
        <v>0.277816698957825</v>
      </c>
      <c r="H90" s="32"/>
    </row>
    <row r="91" spans="1:8" ht="12.75">
      <c r="A91" s="32"/>
      <c r="B91" s="32" t="s">
        <v>126</v>
      </c>
      <c r="C91" s="32" t="s">
        <v>124</v>
      </c>
      <c r="D91" s="32" t="s">
        <v>116</v>
      </c>
      <c r="E91" s="32">
        <v>0</v>
      </c>
      <c r="F91" s="33">
        <f>E91/12</f>
        <v>0</v>
      </c>
      <c r="G91" s="32">
        <f>F91/20697.1</f>
        <v>0</v>
      </c>
      <c r="H91" s="32"/>
    </row>
    <row r="92" spans="1:8" ht="54.75" customHeight="1">
      <c r="A92" s="32"/>
      <c r="B92" s="32" t="s">
        <v>127</v>
      </c>
      <c r="C92" s="32" t="s">
        <v>28</v>
      </c>
      <c r="D92" s="32" t="s">
        <v>48</v>
      </c>
      <c r="E92" s="33">
        <v>1142</v>
      </c>
      <c r="F92" s="33">
        <f>E92/12</f>
        <v>95.16666666666667</v>
      </c>
      <c r="G92" s="32">
        <f>F92/20697.1</f>
        <v>0.004598067684200524</v>
      </c>
      <c r="H92" s="32"/>
    </row>
    <row r="93" spans="1:8" ht="12.75">
      <c r="A93" s="32"/>
      <c r="B93" s="32" t="s">
        <v>56</v>
      </c>
      <c r="C93" s="32" t="s">
        <v>28</v>
      </c>
      <c r="D93" s="32" t="s">
        <v>48</v>
      </c>
      <c r="E93" s="33">
        <v>571</v>
      </c>
      <c r="F93" s="33">
        <f>E93/12</f>
        <v>47.583333333333336</v>
      </c>
      <c r="G93" s="32">
        <f>F93/20697.1</f>
        <v>0.002299033842100262</v>
      </c>
      <c r="H93" s="32"/>
    </row>
    <row r="94" spans="1:8" ht="12.75">
      <c r="A94" s="12">
        <v>13</v>
      </c>
      <c r="B94" s="12" t="s">
        <v>128</v>
      </c>
      <c r="C94" s="12"/>
      <c r="D94" s="12"/>
      <c r="E94" s="12"/>
      <c r="F94" s="33">
        <f>E94/12</f>
        <v>0</v>
      </c>
      <c r="G94" s="32">
        <f>F94/20697.1</f>
        <v>0</v>
      </c>
      <c r="H94" s="12"/>
    </row>
    <row r="95" spans="1:8" ht="12.75">
      <c r="A95" s="32"/>
      <c r="B95" s="32" t="s">
        <v>129</v>
      </c>
      <c r="C95" s="32" t="s">
        <v>38</v>
      </c>
      <c r="D95" s="32" t="s">
        <v>130</v>
      </c>
      <c r="E95" s="33">
        <v>283425.53</v>
      </c>
      <c r="F95" s="33">
        <f>E95/12</f>
        <v>23618.79416666667</v>
      </c>
      <c r="G95" s="32">
        <f>F95/20697.1</f>
        <v>1.1411644223908988</v>
      </c>
      <c r="H95" s="32"/>
    </row>
    <row r="96" spans="1:8" ht="12.75">
      <c r="A96" s="26"/>
      <c r="B96" s="32" t="s">
        <v>131</v>
      </c>
      <c r="C96" s="32" t="s">
        <v>38</v>
      </c>
      <c r="D96" s="32" t="s">
        <v>132</v>
      </c>
      <c r="E96" s="33">
        <v>32192.42</v>
      </c>
      <c r="F96" s="33">
        <f>E96/12</f>
        <v>2682.7016666666664</v>
      </c>
      <c r="G96" s="32">
        <f>F96/20697.1</f>
        <v>0.12961727327338934</v>
      </c>
      <c r="H96" s="32"/>
    </row>
    <row r="97" spans="1:8" ht="51" customHeight="1">
      <c r="A97" s="32"/>
      <c r="B97" s="32" t="s">
        <v>133</v>
      </c>
      <c r="C97" s="32" t="s">
        <v>134</v>
      </c>
      <c r="D97" s="32" t="s">
        <v>135</v>
      </c>
      <c r="E97" s="33">
        <v>23964</v>
      </c>
      <c r="F97" s="33">
        <f>E97/12</f>
        <v>1997</v>
      </c>
      <c r="G97" s="32">
        <f>F97/20697.1</f>
        <v>0.09648694744674376</v>
      </c>
      <c r="H97" s="32"/>
    </row>
    <row r="98" spans="1:8" ht="44.25" customHeight="1">
      <c r="A98" s="32"/>
      <c r="B98" s="32" t="s">
        <v>136</v>
      </c>
      <c r="C98" s="32" t="s">
        <v>134</v>
      </c>
      <c r="D98" s="32" t="s">
        <v>137</v>
      </c>
      <c r="E98" s="33">
        <v>11508</v>
      </c>
      <c r="F98" s="33">
        <f>E98/12</f>
        <v>959</v>
      </c>
      <c r="G98" s="32">
        <f>F98/20697.1</f>
        <v>0.04633499379140073</v>
      </c>
      <c r="H98" s="32"/>
    </row>
    <row r="99" spans="1:8" ht="99" customHeight="1">
      <c r="A99" s="32"/>
      <c r="B99" s="32" t="s">
        <v>138</v>
      </c>
      <c r="C99" s="32" t="s">
        <v>38</v>
      </c>
      <c r="D99" s="32" t="s">
        <v>139</v>
      </c>
      <c r="E99" s="33">
        <v>0</v>
      </c>
      <c r="F99" s="33">
        <f>E99/12</f>
        <v>0</v>
      </c>
      <c r="G99" s="32">
        <f>F99/20697.1</f>
        <v>0</v>
      </c>
      <c r="H99" s="32"/>
    </row>
    <row r="100" spans="1:8" ht="78" customHeight="1">
      <c r="A100" s="12">
        <v>14</v>
      </c>
      <c r="B100" s="12" t="s">
        <v>140</v>
      </c>
      <c r="C100" s="12"/>
      <c r="D100" s="12"/>
      <c r="E100" s="12"/>
      <c r="F100" s="33"/>
      <c r="G100" s="32"/>
      <c r="H100" s="12"/>
    </row>
    <row r="101" spans="1:8" ht="12.75">
      <c r="A101" s="32"/>
      <c r="B101" s="32" t="s">
        <v>141</v>
      </c>
      <c r="C101" s="32" t="s">
        <v>38</v>
      </c>
      <c r="D101" s="32" t="s">
        <v>142</v>
      </c>
      <c r="E101" s="33">
        <v>327831.3</v>
      </c>
      <c r="F101" s="33">
        <f>E101/12</f>
        <v>27319.274999999998</v>
      </c>
      <c r="G101" s="32">
        <f>F101/20697.1</f>
        <v>1.3199566605949626</v>
      </c>
      <c r="H101" s="32"/>
    </row>
    <row r="102" spans="1:8" ht="12.75">
      <c r="A102" s="32"/>
      <c r="B102" s="32" t="s">
        <v>143</v>
      </c>
      <c r="C102" s="32" t="s">
        <v>38</v>
      </c>
      <c r="D102" s="32" t="s">
        <v>142</v>
      </c>
      <c r="E102" s="33">
        <v>169180.65</v>
      </c>
      <c r="F102" s="33">
        <f>E102/12</f>
        <v>14098.387499999999</v>
      </c>
      <c r="G102" s="32">
        <f>F102/20697.1</f>
        <v>0.6811769523266544</v>
      </c>
      <c r="H102" s="32"/>
    </row>
    <row r="103" spans="1:8" ht="12.75">
      <c r="A103" s="32"/>
      <c r="B103" s="32" t="s">
        <v>144</v>
      </c>
      <c r="C103" s="32" t="s">
        <v>38</v>
      </c>
      <c r="D103" s="32" t="s">
        <v>145</v>
      </c>
      <c r="E103" s="33">
        <v>60642</v>
      </c>
      <c r="F103" s="33">
        <f>E103/12</f>
        <v>5053.5</v>
      </c>
      <c r="G103" s="32">
        <f>F103/20697.1</f>
        <v>0.24416464142319458</v>
      </c>
      <c r="H103" s="32"/>
    </row>
    <row r="104" spans="1:8" ht="12.75">
      <c r="A104" s="32"/>
      <c r="B104" s="32" t="s">
        <v>146</v>
      </c>
      <c r="C104" s="32" t="s">
        <v>122</v>
      </c>
      <c r="D104" s="32" t="s">
        <v>147</v>
      </c>
      <c r="E104" s="33">
        <v>0</v>
      </c>
      <c r="F104" s="33">
        <f>E104/12</f>
        <v>0</v>
      </c>
      <c r="G104" s="32">
        <f>F104/20697.1</f>
        <v>0</v>
      </c>
      <c r="H104" s="32"/>
    </row>
    <row r="105" spans="1:8" ht="12.75">
      <c r="A105" s="32"/>
      <c r="B105" s="32" t="s">
        <v>148</v>
      </c>
      <c r="C105" s="32" t="s">
        <v>38</v>
      </c>
      <c r="D105" s="32" t="s">
        <v>149</v>
      </c>
      <c r="E105" s="33">
        <v>126175.65</v>
      </c>
      <c r="F105" s="33">
        <f>E105/12</f>
        <v>10514.637499999999</v>
      </c>
      <c r="G105" s="32">
        <f>F105/20697.1</f>
        <v>0.5080246749544622</v>
      </c>
      <c r="H105" s="32"/>
    </row>
    <row r="106" spans="1:8" ht="12.75">
      <c r="A106" s="32"/>
      <c r="B106" s="32" t="s">
        <v>150</v>
      </c>
      <c r="C106" s="32" t="s">
        <v>38</v>
      </c>
      <c r="D106" s="32" t="s">
        <v>149</v>
      </c>
      <c r="E106" s="33">
        <v>126175.65</v>
      </c>
      <c r="F106" s="33">
        <f>E106/12</f>
        <v>10514.637499999999</v>
      </c>
      <c r="G106" s="32">
        <f>F106/20697.1</f>
        <v>0.5080246749544622</v>
      </c>
      <c r="H106" s="32"/>
    </row>
    <row r="107" spans="1:8" ht="12.75">
      <c r="A107" s="32"/>
      <c r="B107" s="32" t="s">
        <v>151</v>
      </c>
      <c r="C107" s="32" t="s">
        <v>122</v>
      </c>
      <c r="D107" s="32" t="s">
        <v>147</v>
      </c>
      <c r="E107" s="33">
        <v>120</v>
      </c>
      <c r="F107" s="33">
        <f>E107/12</f>
        <v>10</v>
      </c>
      <c r="G107" s="32">
        <f>F107/20697.1</f>
        <v>0.00048315947644839136</v>
      </c>
      <c r="H107" s="32"/>
    </row>
    <row r="108" spans="1:8" ht="12.75">
      <c r="A108" s="32"/>
      <c r="B108" s="32" t="s">
        <v>152</v>
      </c>
      <c r="C108" s="32" t="s">
        <v>122</v>
      </c>
      <c r="D108" s="32" t="s">
        <v>147</v>
      </c>
      <c r="E108" s="33">
        <v>110</v>
      </c>
      <c r="F108" s="33">
        <f>E108/12</f>
        <v>9.166666666666666</v>
      </c>
      <c r="G108" s="32">
        <f>F108/20697.1</f>
        <v>0.0004428961867443587</v>
      </c>
      <c r="H108" s="32"/>
    </row>
    <row r="109" spans="1:8" ht="12.75">
      <c r="A109" s="32"/>
      <c r="B109" s="32" t="s">
        <v>153</v>
      </c>
      <c r="C109" s="32" t="s">
        <v>28</v>
      </c>
      <c r="D109" s="32" t="s">
        <v>154</v>
      </c>
      <c r="E109" s="33">
        <v>29723</v>
      </c>
      <c r="F109" s="33">
        <f>E109/12</f>
        <v>2476.9166666666665</v>
      </c>
      <c r="G109" s="32">
        <f>F109/20697.1</f>
        <v>0.11967457598729613</v>
      </c>
      <c r="H109" s="32"/>
    </row>
    <row r="110" spans="1:8" ht="42" customHeight="1">
      <c r="A110" s="32"/>
      <c r="B110" s="32" t="s">
        <v>155</v>
      </c>
      <c r="C110" s="32" t="s">
        <v>122</v>
      </c>
      <c r="D110" s="32" t="s">
        <v>116</v>
      </c>
      <c r="E110" s="33">
        <v>120</v>
      </c>
      <c r="F110" s="33">
        <f>E110/12</f>
        <v>10</v>
      </c>
      <c r="G110" s="32">
        <f>F110/20697.1</f>
        <v>0.00048315947644839136</v>
      </c>
      <c r="H110" s="32"/>
    </row>
    <row r="111" spans="1:8" ht="29.25" customHeight="1">
      <c r="A111" s="32"/>
      <c r="B111" s="32" t="s">
        <v>42</v>
      </c>
      <c r="C111" s="32"/>
      <c r="D111" s="32"/>
      <c r="E111" s="33">
        <v>89000</v>
      </c>
      <c r="F111" s="33">
        <f>E111/12</f>
        <v>7416.666666666667</v>
      </c>
      <c r="G111" s="32">
        <f>F111/20697.1</f>
        <v>0.35834327836589025</v>
      </c>
      <c r="H111" s="32"/>
    </row>
    <row r="112" spans="1:8" ht="64.5" customHeight="1">
      <c r="A112" s="12">
        <v>15</v>
      </c>
      <c r="B112" s="12" t="s">
        <v>156</v>
      </c>
      <c r="C112" s="12"/>
      <c r="D112" s="12"/>
      <c r="E112" s="12"/>
      <c r="F112" s="33"/>
      <c r="G112" s="32"/>
      <c r="H112" s="12"/>
    </row>
    <row r="113" spans="1:8" ht="12.75">
      <c r="A113" s="32"/>
      <c r="B113" s="32" t="s">
        <v>157</v>
      </c>
      <c r="C113" s="32" t="s">
        <v>134</v>
      </c>
      <c r="D113" s="32" t="s">
        <v>135</v>
      </c>
      <c r="E113" s="33">
        <v>23964</v>
      </c>
      <c r="F113" s="33">
        <f>E113/12</f>
        <v>1997</v>
      </c>
      <c r="G113" s="32">
        <f>F113/20697.1</f>
        <v>0.09648694744674376</v>
      </c>
      <c r="H113" s="32"/>
    </row>
    <row r="114" spans="1:8" ht="12.75">
      <c r="A114" s="32"/>
      <c r="B114" s="32" t="s">
        <v>158</v>
      </c>
      <c r="C114" s="32" t="s">
        <v>134</v>
      </c>
      <c r="D114" s="32" t="s">
        <v>159</v>
      </c>
      <c r="E114" s="33">
        <v>3930</v>
      </c>
      <c r="F114" s="33">
        <f>E114/12</f>
        <v>327.5</v>
      </c>
      <c r="G114" s="32">
        <f>F114/20697.1</f>
        <v>0.015823472853684815</v>
      </c>
      <c r="H114" s="32"/>
    </row>
    <row r="115" spans="1:8" ht="12.75">
      <c r="A115" s="32"/>
      <c r="B115" s="32" t="s">
        <v>160</v>
      </c>
      <c r="C115" s="32" t="s">
        <v>122</v>
      </c>
      <c r="D115" s="32" t="s">
        <v>161</v>
      </c>
      <c r="E115" s="33">
        <v>21615</v>
      </c>
      <c r="F115" s="33">
        <f>E115/12</f>
        <v>1801.25</v>
      </c>
      <c r="G115" s="32">
        <f>F115/20697.1</f>
        <v>0.0870291006952665</v>
      </c>
      <c r="H115" s="32"/>
    </row>
    <row r="116" spans="1:8" ht="52.5" customHeight="1">
      <c r="A116" s="32"/>
      <c r="B116" s="32" t="s">
        <v>162</v>
      </c>
      <c r="C116" s="32" t="s">
        <v>134</v>
      </c>
      <c r="D116" s="32" t="s">
        <v>154</v>
      </c>
      <c r="E116" s="33">
        <v>33988</v>
      </c>
      <c r="F116" s="33">
        <f>E116/12</f>
        <v>2832.3333333333335</v>
      </c>
      <c r="G116" s="32">
        <f>F116/20697.1</f>
        <v>0.13684686904606605</v>
      </c>
      <c r="H116" s="32"/>
    </row>
    <row r="117" spans="1:8" ht="36" customHeight="1">
      <c r="A117" s="32"/>
      <c r="B117" s="32" t="s">
        <v>42</v>
      </c>
      <c r="C117" s="32"/>
      <c r="D117" s="32"/>
      <c r="E117" s="33">
        <v>40000</v>
      </c>
      <c r="F117" s="33">
        <f>E117/12</f>
        <v>3333.3333333333335</v>
      </c>
      <c r="G117" s="32">
        <f>F117/20697.1</f>
        <v>0.16105315881613047</v>
      </c>
      <c r="H117" s="32"/>
    </row>
    <row r="118" spans="1:8" s="36" customFormat="1" ht="77.25" customHeight="1">
      <c r="A118" s="12">
        <v>16</v>
      </c>
      <c r="B118" s="12" t="s">
        <v>163</v>
      </c>
      <c r="C118" s="12"/>
      <c r="D118" s="12"/>
      <c r="E118" s="12"/>
      <c r="F118" s="33"/>
      <c r="G118" s="32"/>
      <c r="H118" s="12"/>
    </row>
    <row r="119" spans="1:8" ht="12.75">
      <c r="A119" s="32"/>
      <c r="B119" s="32" t="s">
        <v>164</v>
      </c>
      <c r="C119" s="32" t="s">
        <v>134</v>
      </c>
      <c r="D119" s="32" t="s">
        <v>63</v>
      </c>
      <c r="E119" s="38">
        <v>23472</v>
      </c>
      <c r="F119" s="33">
        <f>E119/12</f>
        <v>1956</v>
      </c>
      <c r="G119" s="32">
        <f>F119/20697.1</f>
        <v>0.09450599359330535</v>
      </c>
      <c r="H119" s="32"/>
    </row>
    <row r="120" spans="1:8" ht="12.75">
      <c r="A120" s="32"/>
      <c r="B120" s="32" t="s">
        <v>165</v>
      </c>
      <c r="C120" s="32" t="s">
        <v>62</v>
      </c>
      <c r="D120" s="32" t="s">
        <v>166</v>
      </c>
      <c r="E120" s="33">
        <v>30540</v>
      </c>
      <c r="F120" s="33">
        <f>E120/12</f>
        <v>2545</v>
      </c>
      <c r="G120" s="32">
        <f>F120/20697.1</f>
        <v>0.1229640867561156</v>
      </c>
      <c r="H120" s="32"/>
    </row>
    <row r="121" spans="1:8" ht="160.5" customHeight="1">
      <c r="A121" s="32"/>
      <c r="B121" s="32" t="s">
        <v>167</v>
      </c>
      <c r="C121" s="32" t="s">
        <v>38</v>
      </c>
      <c r="D121" s="32" t="s">
        <v>166</v>
      </c>
      <c r="E121" s="33">
        <v>396932</v>
      </c>
      <c r="F121" s="33">
        <f>E121/12</f>
        <v>33077.666666666664</v>
      </c>
      <c r="G121" s="32">
        <f>F121/20697.1</f>
        <v>1.5981788108801072</v>
      </c>
      <c r="H121" s="32"/>
    </row>
    <row r="122" spans="1:8" ht="228.75" customHeight="1">
      <c r="A122" s="32"/>
      <c r="B122" s="39" t="s">
        <v>168</v>
      </c>
      <c r="C122" s="32" t="s">
        <v>169</v>
      </c>
      <c r="D122" s="32" t="s">
        <v>170</v>
      </c>
      <c r="E122" s="33">
        <v>45000</v>
      </c>
      <c r="F122" s="33">
        <f>E122/12</f>
        <v>3750</v>
      </c>
      <c r="G122" s="32">
        <f>F122/20697.1</f>
        <v>0.18118480366814677</v>
      </c>
      <c r="H122" s="32"/>
    </row>
    <row r="123" spans="1:8" ht="31.5" customHeight="1">
      <c r="A123" s="32"/>
      <c r="B123" s="32" t="s">
        <v>42</v>
      </c>
      <c r="C123" s="32"/>
      <c r="D123" s="32"/>
      <c r="E123" s="33">
        <v>30000</v>
      </c>
      <c r="F123" s="33">
        <f>E123/12</f>
        <v>2500</v>
      </c>
      <c r="G123" s="32">
        <f>F123/20697.1</f>
        <v>0.12078986911209784</v>
      </c>
      <c r="H123" s="32"/>
    </row>
    <row r="124" spans="1:8" ht="54" customHeight="1">
      <c r="A124" s="32"/>
      <c r="B124" s="32" t="s">
        <v>171</v>
      </c>
      <c r="C124" s="32" t="s">
        <v>172</v>
      </c>
      <c r="D124" s="32" t="s">
        <v>170</v>
      </c>
      <c r="E124" s="33">
        <v>12000</v>
      </c>
      <c r="F124" s="33">
        <f>E124/12</f>
        <v>1000</v>
      </c>
      <c r="G124" s="32">
        <f>F124/20697.1</f>
        <v>0.04831594764483914</v>
      </c>
      <c r="H124" s="32"/>
    </row>
    <row r="125" spans="1:8" ht="33.75" customHeight="1">
      <c r="A125" s="32"/>
      <c r="B125" s="32" t="s">
        <v>173</v>
      </c>
      <c r="C125" s="32" t="s">
        <v>172</v>
      </c>
      <c r="D125" s="32" t="s">
        <v>174</v>
      </c>
      <c r="E125" s="33">
        <v>70000</v>
      </c>
      <c r="F125" s="33">
        <f>E125/12</f>
        <v>5833.333333333333</v>
      </c>
      <c r="G125" s="32">
        <f>F125/20697.1</f>
        <v>0.2818430279282283</v>
      </c>
      <c r="H125" s="32"/>
    </row>
    <row r="126" spans="1:8" ht="12.75">
      <c r="A126" s="32"/>
      <c r="B126" s="32" t="s">
        <v>175</v>
      </c>
      <c r="C126" s="32" t="s">
        <v>38</v>
      </c>
      <c r="D126" s="32" t="s">
        <v>176</v>
      </c>
      <c r="E126" s="33">
        <v>60000</v>
      </c>
      <c r="F126" s="33">
        <f>E126/12</f>
        <v>5000</v>
      </c>
      <c r="G126" s="32">
        <f>F126/20697.1</f>
        <v>0.24157973822419568</v>
      </c>
      <c r="H126" s="32"/>
    </row>
    <row r="127" spans="1:8" ht="12.75">
      <c r="A127" s="12">
        <v>17</v>
      </c>
      <c r="B127" s="12" t="s">
        <v>177</v>
      </c>
      <c r="C127" s="12"/>
      <c r="D127" s="12"/>
      <c r="E127" s="40"/>
      <c r="F127" s="33"/>
      <c r="G127" s="32"/>
      <c r="H127" s="12"/>
    </row>
    <row r="128" spans="1:8" ht="12.75">
      <c r="A128" s="32"/>
      <c r="B128" s="32" t="s">
        <v>178</v>
      </c>
      <c r="C128" s="32" t="s">
        <v>38</v>
      </c>
      <c r="D128" s="32" t="s">
        <v>179</v>
      </c>
      <c r="E128" s="33">
        <v>11218.27</v>
      </c>
      <c r="F128" s="33">
        <f>E128/12</f>
        <v>934.8558333333334</v>
      </c>
      <c r="G128" s="32">
        <f>F128/20697.1</f>
        <v>0.0451684454988058</v>
      </c>
      <c r="H128" s="32"/>
    </row>
    <row r="129" spans="1:8" ht="51.75" customHeight="1">
      <c r="A129" s="32"/>
      <c r="B129" s="32" t="s">
        <v>180</v>
      </c>
      <c r="C129" s="32" t="s">
        <v>115</v>
      </c>
      <c r="D129" s="32" t="s">
        <v>116</v>
      </c>
      <c r="E129" s="33">
        <v>211509</v>
      </c>
      <c r="F129" s="33">
        <f>E129/12</f>
        <v>17625.75</v>
      </c>
      <c r="G129" s="32">
        <f>F129/20697.1</f>
        <v>0.8516048142010234</v>
      </c>
      <c r="H129" s="32"/>
    </row>
    <row r="130" spans="1:8" ht="51.75" customHeight="1">
      <c r="A130" s="32"/>
      <c r="B130" s="32" t="s">
        <v>181</v>
      </c>
      <c r="C130" s="32" t="s">
        <v>182</v>
      </c>
      <c r="D130" s="32" t="s">
        <v>116</v>
      </c>
      <c r="E130" s="33">
        <v>180000</v>
      </c>
      <c r="F130" s="33">
        <f>E130/12</f>
        <v>15000</v>
      </c>
      <c r="G130" s="32">
        <f>F130/20697.1</f>
        <v>0.7247392146725871</v>
      </c>
      <c r="H130" s="32"/>
    </row>
    <row r="131" spans="1:8" ht="53.25" customHeight="1">
      <c r="A131" s="32"/>
      <c r="B131" s="32" t="s">
        <v>183</v>
      </c>
      <c r="C131" s="32" t="s">
        <v>38</v>
      </c>
      <c r="D131" s="32" t="s">
        <v>184</v>
      </c>
      <c r="E131" s="33">
        <v>93672</v>
      </c>
      <c r="F131" s="33">
        <f>E131/12</f>
        <v>7806</v>
      </c>
      <c r="G131" s="32">
        <f>F131/20697.1</f>
        <v>0.3771542873156143</v>
      </c>
      <c r="H131" s="32"/>
    </row>
    <row r="132" spans="1:8" ht="53.25" customHeight="1">
      <c r="A132" s="32"/>
      <c r="B132" s="32" t="s">
        <v>185</v>
      </c>
      <c r="C132" s="32" t="s">
        <v>186</v>
      </c>
      <c r="D132" s="32" t="s">
        <v>187</v>
      </c>
      <c r="E132" s="33">
        <v>900</v>
      </c>
      <c r="F132" s="33">
        <f>E132/12</f>
        <v>75</v>
      </c>
      <c r="G132" s="32">
        <f>F132/20697.1</f>
        <v>0.003623696073362935</v>
      </c>
      <c r="H132" s="32"/>
    </row>
    <row r="133" spans="1:8" ht="54" customHeight="1">
      <c r="A133" s="32"/>
      <c r="B133" s="32" t="s">
        <v>188</v>
      </c>
      <c r="C133" s="32" t="s">
        <v>189</v>
      </c>
      <c r="D133" s="32" t="s">
        <v>116</v>
      </c>
      <c r="E133" s="33">
        <v>25000</v>
      </c>
      <c r="F133" s="33">
        <f>E133/12</f>
        <v>2083.3333333333335</v>
      </c>
      <c r="G133" s="32">
        <f>F133/20697.1</f>
        <v>0.10065822426008154</v>
      </c>
      <c r="H133" s="32"/>
    </row>
    <row r="134" spans="1:256" s="30" customFormat="1" ht="12.75">
      <c r="A134" s="26"/>
      <c r="B134" s="27" t="s">
        <v>190</v>
      </c>
      <c r="C134" s="26"/>
      <c r="D134" s="26"/>
      <c r="E134" s="26"/>
      <c r="F134" s="26"/>
      <c r="G134" s="26"/>
      <c r="H134" s="26"/>
      <c r="IV134" s="31"/>
    </row>
    <row r="135" spans="1:256" s="30" customFormat="1" ht="18.75" customHeight="1">
      <c r="A135" s="26"/>
      <c r="B135" s="27" t="s">
        <v>191</v>
      </c>
      <c r="C135" s="26"/>
      <c r="D135" s="26"/>
      <c r="E135" s="28">
        <f>E137+E138+E139+E140+E141+E142+E144+E145+E146+E147+E148+E149+E151+E152+E153+E154+E155+E156+E157+E158+E159+E160+E161+E162+E164+E166+E165+E166</f>
        <v>2334218.09</v>
      </c>
      <c r="F135" s="28">
        <f>E135/12</f>
        <v>194518.17416666666</v>
      </c>
      <c r="G135" s="29">
        <f>F135/20697.1</f>
        <v>9.398329919006366</v>
      </c>
      <c r="H135" s="26"/>
      <c r="IV135" s="31"/>
    </row>
    <row r="136" spans="1:8" ht="12.75">
      <c r="A136" s="12">
        <v>18</v>
      </c>
      <c r="B136" s="12" t="s">
        <v>192</v>
      </c>
      <c r="C136" s="12"/>
      <c r="D136" s="12"/>
      <c r="E136" s="12"/>
      <c r="F136" s="41"/>
      <c r="G136" s="42"/>
      <c r="H136" s="12"/>
    </row>
    <row r="137" spans="1:8" ht="12.75">
      <c r="A137" s="32"/>
      <c r="B137" s="32" t="s">
        <v>193</v>
      </c>
      <c r="C137" s="32" t="s">
        <v>38</v>
      </c>
      <c r="D137" s="32" t="s">
        <v>194</v>
      </c>
      <c r="E137" s="33">
        <v>261738</v>
      </c>
      <c r="F137" s="41">
        <f>E137/12</f>
        <v>21811.5</v>
      </c>
      <c r="G137" s="42">
        <f>F137/20697.1</f>
        <v>1.0538432920554088</v>
      </c>
      <c r="H137" s="32"/>
    </row>
    <row r="138" spans="1:8" ht="12.75">
      <c r="A138" s="32"/>
      <c r="B138" s="32" t="s">
        <v>195</v>
      </c>
      <c r="C138" s="32" t="s">
        <v>196</v>
      </c>
      <c r="D138" s="32" t="s">
        <v>194</v>
      </c>
      <c r="E138" s="33">
        <v>113184</v>
      </c>
      <c r="F138" s="41">
        <f>E138/12</f>
        <v>9432</v>
      </c>
      <c r="G138" s="42">
        <f>F138/20697.1</f>
        <v>0.45571601818612273</v>
      </c>
      <c r="H138" s="32"/>
    </row>
    <row r="139" spans="1:8" ht="12.75">
      <c r="A139" s="32"/>
      <c r="B139" s="32" t="s">
        <v>197</v>
      </c>
      <c r="C139" s="32" t="s">
        <v>196</v>
      </c>
      <c r="D139" s="32" t="s">
        <v>194</v>
      </c>
      <c r="E139" s="33">
        <v>113184</v>
      </c>
      <c r="F139" s="41">
        <f>E139/12</f>
        <v>9432</v>
      </c>
      <c r="G139" s="42">
        <f>F139/20697.1</f>
        <v>0.45571601818612273</v>
      </c>
      <c r="H139" s="32"/>
    </row>
    <row r="140" spans="1:8" ht="12.75">
      <c r="A140" s="32"/>
      <c r="B140" s="32" t="s">
        <v>198</v>
      </c>
      <c r="C140" s="32" t="s">
        <v>199</v>
      </c>
      <c r="D140" s="32" t="s">
        <v>194</v>
      </c>
      <c r="E140" s="33">
        <v>77814</v>
      </c>
      <c r="F140" s="41">
        <f>E140/12</f>
        <v>6484.5</v>
      </c>
      <c r="G140" s="42">
        <f>F140/20697.1</f>
        <v>0.31330476250295936</v>
      </c>
      <c r="H140" s="32"/>
    </row>
    <row r="141" spans="1:8" ht="12.75">
      <c r="A141" s="32"/>
      <c r="B141" s="32" t="s">
        <v>200</v>
      </c>
      <c r="C141" s="32"/>
      <c r="D141" s="32"/>
      <c r="E141" s="33">
        <v>50000</v>
      </c>
      <c r="F141" s="41">
        <f>E141/12</f>
        <v>4166.666666666667</v>
      </c>
      <c r="G141" s="42">
        <f>F141/20697.1</f>
        <v>0.2013164485201631</v>
      </c>
      <c r="H141" s="32"/>
    </row>
    <row r="142" spans="1:8" ht="46.5" customHeight="1">
      <c r="A142" s="32"/>
      <c r="B142" s="32" t="s">
        <v>201</v>
      </c>
      <c r="C142" s="32" t="s">
        <v>182</v>
      </c>
      <c r="D142" s="32" t="s">
        <v>116</v>
      </c>
      <c r="E142" s="33">
        <v>0</v>
      </c>
      <c r="F142" s="41">
        <f>E142/12</f>
        <v>0</v>
      </c>
      <c r="G142" s="42">
        <f>F142/20697.1</f>
        <v>0</v>
      </c>
      <c r="H142" s="32"/>
    </row>
    <row r="143" spans="1:8" ht="12.75">
      <c r="A143" s="12">
        <v>19</v>
      </c>
      <c r="B143" s="12" t="s">
        <v>202</v>
      </c>
      <c r="C143" s="12"/>
      <c r="D143" s="32"/>
      <c r="E143" s="12"/>
      <c r="F143" s="41"/>
      <c r="G143" s="42"/>
      <c r="H143" s="12"/>
    </row>
    <row r="144" spans="1:8" ht="12.75">
      <c r="A144" s="32"/>
      <c r="B144" s="32" t="s">
        <v>203</v>
      </c>
      <c r="C144" s="32" t="s">
        <v>204</v>
      </c>
      <c r="D144" s="32" t="s">
        <v>205</v>
      </c>
      <c r="E144" s="33">
        <v>24494.4</v>
      </c>
      <c r="F144" s="41">
        <f>E144/12</f>
        <v>2041.2</v>
      </c>
      <c r="G144" s="42">
        <f>F144/20697.1</f>
        <v>0.09862251233264564</v>
      </c>
      <c r="H144" s="32"/>
    </row>
    <row r="145" spans="1:8" ht="12.75">
      <c r="A145" s="32"/>
      <c r="B145" s="32" t="s">
        <v>206</v>
      </c>
      <c r="C145" s="32" t="s">
        <v>204</v>
      </c>
      <c r="D145" s="32" t="s">
        <v>205</v>
      </c>
      <c r="E145" s="33">
        <v>48988.8</v>
      </c>
      <c r="F145" s="41">
        <f>E145/12</f>
        <v>4082.4</v>
      </c>
      <c r="G145" s="42">
        <f>F145/20697.1</f>
        <v>0.19724502466529129</v>
      </c>
      <c r="H145" s="32"/>
    </row>
    <row r="146" spans="1:8" ht="12.75">
      <c r="A146" s="32"/>
      <c r="B146" s="32" t="s">
        <v>207</v>
      </c>
      <c r="C146" s="32" t="s">
        <v>208</v>
      </c>
      <c r="D146" s="32" t="s">
        <v>205</v>
      </c>
      <c r="E146" s="33">
        <v>97977.6</v>
      </c>
      <c r="F146" s="41">
        <f>E146/12</f>
        <v>8164.8</v>
      </c>
      <c r="G146" s="42">
        <f>F146/20697.1</f>
        <v>0.39449004933058257</v>
      </c>
      <c r="H146" s="32"/>
    </row>
    <row r="147" spans="1:8" ht="12.75">
      <c r="A147" s="32"/>
      <c r="B147" s="32" t="s">
        <v>209</v>
      </c>
      <c r="C147" s="32" t="s">
        <v>69</v>
      </c>
      <c r="D147" s="32" t="s">
        <v>205</v>
      </c>
      <c r="E147" s="33">
        <v>38494.4</v>
      </c>
      <c r="F147" s="41">
        <f>E147/12</f>
        <v>3207.866666666667</v>
      </c>
      <c r="G147" s="42">
        <f>F147/20697.1</f>
        <v>0.15499111791829132</v>
      </c>
      <c r="H147" s="32"/>
    </row>
    <row r="148" spans="1:8" ht="12.75">
      <c r="A148" s="32"/>
      <c r="B148" s="32" t="s">
        <v>210</v>
      </c>
      <c r="C148" s="32" t="s">
        <v>69</v>
      </c>
      <c r="D148" s="32" t="s">
        <v>205</v>
      </c>
      <c r="E148" s="33">
        <v>36741.6</v>
      </c>
      <c r="F148" s="41">
        <f>E148/12</f>
        <v>3061.7999999999997</v>
      </c>
      <c r="G148" s="42">
        <f>F148/20697.1</f>
        <v>0.14793376849896844</v>
      </c>
      <c r="H148" s="32"/>
    </row>
    <row r="149" spans="1:8" ht="12.75">
      <c r="A149" s="32"/>
      <c r="B149" s="32" t="s">
        <v>211</v>
      </c>
      <c r="C149" s="32" t="s">
        <v>38</v>
      </c>
      <c r="D149" s="32" t="s">
        <v>205</v>
      </c>
      <c r="E149" s="33">
        <v>36741.6</v>
      </c>
      <c r="F149" s="41">
        <f>E149/12</f>
        <v>3061.7999999999997</v>
      </c>
      <c r="G149" s="42">
        <f>F149/20697.1</f>
        <v>0.14793376849896844</v>
      </c>
      <c r="H149" s="32"/>
    </row>
    <row r="150" spans="1:8" ht="12.75">
      <c r="A150" s="12">
        <v>20</v>
      </c>
      <c r="B150" s="12" t="s">
        <v>212</v>
      </c>
      <c r="C150" s="12"/>
      <c r="D150" s="12"/>
      <c r="E150" s="12"/>
      <c r="F150" s="41"/>
      <c r="G150" s="42"/>
      <c r="H150" s="12"/>
    </row>
    <row r="151" spans="1:8" ht="12.75">
      <c r="A151" s="32"/>
      <c r="B151" s="32" t="s">
        <v>213</v>
      </c>
      <c r="C151" s="32" t="s">
        <v>38</v>
      </c>
      <c r="D151" s="32" t="s">
        <v>205</v>
      </c>
      <c r="E151" s="33">
        <v>113286.6</v>
      </c>
      <c r="F151" s="41">
        <f>E151/12</f>
        <v>9440.550000000001</v>
      </c>
      <c r="G151" s="42">
        <f>F151/20697.1</f>
        <v>0.45612911953848617</v>
      </c>
      <c r="H151" s="32"/>
    </row>
    <row r="152" spans="1:8" ht="66.75" customHeight="1">
      <c r="A152" s="32"/>
      <c r="B152" s="32" t="s">
        <v>214</v>
      </c>
      <c r="C152" s="32" t="s">
        <v>38</v>
      </c>
      <c r="D152" s="32" t="s">
        <v>205</v>
      </c>
      <c r="E152" s="33">
        <v>37762.2</v>
      </c>
      <c r="F152" s="41">
        <f>E152/12</f>
        <v>3146.85</v>
      </c>
      <c r="G152" s="42">
        <f>F152/20697.1</f>
        <v>0.15204303984616202</v>
      </c>
      <c r="H152" s="32"/>
    </row>
    <row r="153" spans="1:8" ht="12.75">
      <c r="A153" s="32"/>
      <c r="B153" s="32" t="s">
        <v>215</v>
      </c>
      <c r="C153" s="32" t="s">
        <v>216</v>
      </c>
      <c r="D153" s="32" t="s">
        <v>205</v>
      </c>
      <c r="E153" s="33">
        <v>4898.88</v>
      </c>
      <c r="F153" s="41">
        <f>E153/12</f>
        <v>408.24</v>
      </c>
      <c r="G153" s="42">
        <f>F153/20697.1</f>
        <v>0.01972450246652913</v>
      </c>
      <c r="H153" s="32"/>
    </row>
    <row r="154" spans="1:8" ht="12.75">
      <c r="A154" s="32"/>
      <c r="B154" s="32" t="s">
        <v>217</v>
      </c>
      <c r="C154" s="32" t="s">
        <v>122</v>
      </c>
      <c r="D154" s="32" t="s">
        <v>161</v>
      </c>
      <c r="E154" s="33">
        <v>0</v>
      </c>
      <c r="F154" s="41">
        <f>E154/12</f>
        <v>0</v>
      </c>
      <c r="G154" s="42">
        <f>F154/20697.1</f>
        <v>0</v>
      </c>
      <c r="H154" s="32"/>
    </row>
    <row r="155" spans="1:8" ht="12.75">
      <c r="A155" s="32"/>
      <c r="B155" s="32" t="s">
        <v>218</v>
      </c>
      <c r="C155" s="32" t="s">
        <v>38</v>
      </c>
      <c r="D155" s="32" t="s">
        <v>205</v>
      </c>
      <c r="E155" s="33">
        <v>37762.2</v>
      </c>
      <c r="F155" s="41">
        <f>E155/12</f>
        <v>3146.85</v>
      </c>
      <c r="G155" s="42">
        <f>F155/20697.1</f>
        <v>0.15204303984616202</v>
      </c>
      <c r="H155" s="32"/>
    </row>
    <row r="156" spans="1:8" ht="12.75">
      <c r="A156" s="32"/>
      <c r="B156" s="32" t="s">
        <v>200</v>
      </c>
      <c r="C156" s="32"/>
      <c r="D156" s="32"/>
      <c r="E156" s="33">
        <v>30000</v>
      </c>
      <c r="F156" s="41">
        <f>E156/12</f>
        <v>2500</v>
      </c>
      <c r="G156" s="42">
        <f>F156/20697.1</f>
        <v>0.12078986911209784</v>
      </c>
      <c r="H156" s="32"/>
    </row>
    <row r="157" spans="1:8" ht="54.75" customHeight="1">
      <c r="A157" s="27">
        <v>21</v>
      </c>
      <c r="B157" s="12" t="s">
        <v>219</v>
      </c>
      <c r="C157" s="12"/>
      <c r="D157" s="12" t="s">
        <v>116</v>
      </c>
      <c r="E157" s="40"/>
      <c r="F157" s="41"/>
      <c r="G157" s="42"/>
      <c r="H157" s="12"/>
    </row>
    <row r="158" spans="1:8" ht="12.75">
      <c r="A158" s="32"/>
      <c r="B158" s="32" t="s">
        <v>220</v>
      </c>
      <c r="C158" s="32" t="s">
        <v>221</v>
      </c>
      <c r="D158" s="43" t="s">
        <v>222</v>
      </c>
      <c r="E158" s="33">
        <v>200000</v>
      </c>
      <c r="F158" s="41">
        <f>E158/12</f>
        <v>16666.666666666668</v>
      </c>
      <c r="G158" s="42">
        <f>F158/20697.1</f>
        <v>0.8052657940806524</v>
      </c>
      <c r="H158" s="44"/>
    </row>
    <row r="159" spans="1:8" ht="123" customHeight="1">
      <c r="A159" s="32"/>
      <c r="B159" s="32" t="s">
        <v>223</v>
      </c>
      <c r="C159" s="32" t="s">
        <v>221</v>
      </c>
      <c r="D159" s="32" t="s">
        <v>116</v>
      </c>
      <c r="E159" s="33">
        <v>12000</v>
      </c>
      <c r="F159" s="41">
        <f>E159/12</f>
        <v>1000</v>
      </c>
      <c r="G159" s="42">
        <f>F159/20697.1</f>
        <v>0.04831594764483914</v>
      </c>
      <c r="H159" s="32"/>
    </row>
    <row r="160" spans="1:8" ht="12.75">
      <c r="A160" s="12">
        <v>22</v>
      </c>
      <c r="B160" s="12" t="s">
        <v>224</v>
      </c>
      <c r="C160" s="12" t="s">
        <v>199</v>
      </c>
      <c r="D160" s="32" t="s">
        <v>116</v>
      </c>
      <c r="E160" s="40">
        <v>186400</v>
      </c>
      <c r="F160" s="41">
        <f>E160/12</f>
        <v>15533.333333333334</v>
      </c>
      <c r="G160" s="42">
        <f>F160/20697.1</f>
        <v>0.7505077200831679</v>
      </c>
      <c r="H160" s="12"/>
    </row>
    <row r="161" spans="1:8" ht="12.75">
      <c r="A161" s="12"/>
      <c r="B161" s="12" t="s">
        <v>200</v>
      </c>
      <c r="C161" s="12"/>
      <c r="D161" s="12"/>
      <c r="E161" s="40">
        <v>50000</v>
      </c>
      <c r="F161" s="41">
        <f>E161/12</f>
        <v>4166.666666666667</v>
      </c>
      <c r="G161" s="42">
        <f>F161/20697.1</f>
        <v>0.2013164485201631</v>
      </c>
      <c r="H161" s="12"/>
    </row>
    <row r="162" spans="1:8" ht="87" customHeight="1">
      <c r="A162" s="12">
        <v>23</v>
      </c>
      <c r="B162" s="12" t="s">
        <v>225</v>
      </c>
      <c r="C162" s="12" t="s">
        <v>199</v>
      </c>
      <c r="D162" s="12" t="s">
        <v>226</v>
      </c>
      <c r="E162" s="40">
        <v>758837.81</v>
      </c>
      <c r="F162" s="41">
        <f>E162/12</f>
        <v>63236.48416666667</v>
      </c>
      <c r="G162" s="42">
        <f>F162/20697.1</f>
        <v>3.055330658240366</v>
      </c>
      <c r="H162" s="12"/>
    </row>
    <row r="163" spans="1:8" ht="39.75" customHeight="1">
      <c r="A163" s="12">
        <v>24</v>
      </c>
      <c r="B163" s="12" t="s">
        <v>227</v>
      </c>
      <c r="C163" s="12"/>
      <c r="D163" s="32"/>
      <c r="E163" s="40"/>
      <c r="F163" s="41"/>
      <c r="G163" s="42"/>
      <c r="H163" s="12"/>
    </row>
    <row r="164" spans="1:8" ht="43.5" customHeight="1">
      <c r="A164" s="12"/>
      <c r="B164" s="32" t="s">
        <v>228</v>
      </c>
      <c r="C164" s="32" t="s">
        <v>186</v>
      </c>
      <c r="D164" s="32" t="s">
        <v>229</v>
      </c>
      <c r="E164" s="33">
        <v>0</v>
      </c>
      <c r="F164" s="41">
        <f>E164/12</f>
        <v>0</v>
      </c>
      <c r="G164" s="42">
        <f>F164/20697.1</f>
        <v>0</v>
      </c>
      <c r="H164" s="12"/>
    </row>
    <row r="165" spans="1:8" ht="46.5" customHeight="1">
      <c r="A165" s="12"/>
      <c r="B165" s="32" t="s">
        <v>230</v>
      </c>
      <c r="C165" s="32" t="s">
        <v>186</v>
      </c>
      <c r="D165" s="32" t="s">
        <v>229</v>
      </c>
      <c r="E165" s="33">
        <v>3912</v>
      </c>
      <c r="F165" s="41">
        <f>E165/12</f>
        <v>326</v>
      </c>
      <c r="G165" s="42">
        <f>F165/20697.1</f>
        <v>0.01575099893221756</v>
      </c>
      <c r="H165" s="12"/>
    </row>
    <row r="166" spans="1:8" ht="46.5" customHeight="1">
      <c r="A166" s="12">
        <v>25</v>
      </c>
      <c r="B166" s="12" t="s">
        <v>231</v>
      </c>
      <c r="C166" s="32" t="s">
        <v>182</v>
      </c>
      <c r="D166" s="32" t="s">
        <v>174</v>
      </c>
      <c r="E166" s="33">
        <v>0</v>
      </c>
      <c r="F166" s="41">
        <f>E166/12</f>
        <v>0</v>
      </c>
      <c r="G166" s="42">
        <f>F166/20697.1</f>
        <v>0</v>
      </c>
      <c r="H166" s="12"/>
    </row>
    <row r="167" spans="1:256" s="30" customFormat="1" ht="30" customHeight="1">
      <c r="A167" s="45"/>
      <c r="B167" s="46" t="s">
        <v>232</v>
      </c>
      <c r="C167" s="45"/>
      <c r="D167" s="45"/>
      <c r="E167" s="47"/>
      <c r="F167" s="45"/>
      <c r="G167" s="45"/>
      <c r="H167" s="26"/>
      <c r="IV167" s="31"/>
    </row>
    <row r="168" spans="1:256" s="30" customFormat="1" ht="308.25" customHeight="1">
      <c r="A168" s="43"/>
      <c r="B168" s="48" t="s">
        <v>233</v>
      </c>
      <c r="C168" s="45" t="s">
        <v>38</v>
      </c>
      <c r="D168" s="49" t="s">
        <v>174</v>
      </c>
      <c r="E168" s="50">
        <v>2555940</v>
      </c>
      <c r="F168" s="50">
        <f>E168/12</f>
        <v>212995</v>
      </c>
      <c r="G168" s="51">
        <f>F168/20697.1</f>
        <v>10.291055268612512</v>
      </c>
      <c r="H168" s="52"/>
      <c r="IV168" s="31"/>
    </row>
    <row r="169" spans="1:256" s="30" customFormat="1" ht="173.25" customHeight="1">
      <c r="A169" s="43"/>
      <c r="B169" s="48" t="s">
        <v>234</v>
      </c>
      <c r="C169" s="45"/>
      <c r="D169" s="49"/>
      <c r="E169" s="50">
        <v>66000</v>
      </c>
      <c r="F169" s="50">
        <v>5500</v>
      </c>
      <c r="G169" s="51">
        <f>F169/20697.1</f>
        <v>0.2657377120466152</v>
      </c>
      <c r="H169" s="52"/>
      <c r="IV169" s="31"/>
    </row>
    <row r="170" spans="1:256" s="30" customFormat="1" ht="21.75" customHeight="1">
      <c r="A170" s="43"/>
      <c r="B170" s="43" t="s">
        <v>235</v>
      </c>
      <c r="C170" s="43" t="s">
        <v>172</v>
      </c>
      <c r="D170" s="53"/>
      <c r="E170" s="54">
        <v>200000</v>
      </c>
      <c r="F170" s="43">
        <f>E170/12</f>
        <v>16666.666666666668</v>
      </c>
      <c r="G170" s="43">
        <f>F170/20697.1</f>
        <v>0.8052657940806524</v>
      </c>
      <c r="H170" s="55"/>
      <c r="I170" s="56"/>
      <c r="IV170" s="31"/>
    </row>
    <row r="171" spans="1:256" s="30" customFormat="1" ht="12.75">
      <c r="A171" s="43"/>
      <c r="B171" s="48" t="s">
        <v>236</v>
      </c>
      <c r="C171" s="43"/>
      <c r="D171" s="43" t="s">
        <v>222</v>
      </c>
      <c r="E171" s="57">
        <v>30000</v>
      </c>
      <c r="F171" s="43">
        <f>E171/12</f>
        <v>2500</v>
      </c>
      <c r="G171" s="43">
        <f>F171/20697.1</f>
        <v>0.12078986911209784</v>
      </c>
      <c r="H171" s="58"/>
      <c r="I171" s="56"/>
      <c r="IV171" s="31"/>
    </row>
    <row r="172" spans="1:256" s="30" customFormat="1" ht="12.75">
      <c r="A172" s="43"/>
      <c r="B172" s="43" t="s">
        <v>237</v>
      </c>
      <c r="C172" s="43" t="s">
        <v>172</v>
      </c>
      <c r="D172" s="43" t="s">
        <v>222</v>
      </c>
      <c r="E172" s="43">
        <v>48000</v>
      </c>
      <c r="F172" s="43">
        <f>E172/12</f>
        <v>4000</v>
      </c>
      <c r="G172" s="43">
        <f>F172/20697.1</f>
        <v>0.19326379057935655</v>
      </c>
      <c r="H172" s="59"/>
      <c r="I172" s="56"/>
      <c r="IV172" s="31"/>
    </row>
    <row r="173" spans="1:256" s="30" customFormat="1" ht="14.25" customHeight="1">
      <c r="A173" s="43"/>
      <c r="B173" s="43" t="s">
        <v>238</v>
      </c>
      <c r="C173" s="43"/>
      <c r="D173" s="43" t="s">
        <v>222</v>
      </c>
      <c r="E173" s="43">
        <v>0</v>
      </c>
      <c r="F173" s="43">
        <f>E173/12</f>
        <v>0</v>
      </c>
      <c r="G173" s="43">
        <f>F173/20697.1</f>
        <v>0</v>
      </c>
      <c r="H173" s="59"/>
      <c r="I173" s="56"/>
      <c r="IV173" s="31"/>
    </row>
    <row r="174" spans="1:256" s="30" customFormat="1" ht="36.75" customHeight="1">
      <c r="A174" s="43"/>
      <c r="B174" s="60" t="s">
        <v>239</v>
      </c>
      <c r="C174" s="43"/>
      <c r="D174" s="43"/>
      <c r="E174" s="54">
        <v>172000</v>
      </c>
      <c r="F174" s="43">
        <f>E174/12</f>
        <v>14333.333333333334</v>
      </c>
      <c r="G174" s="43">
        <f>F174/20697.1</f>
        <v>0.6925285829093609</v>
      </c>
      <c r="H174" s="55"/>
      <c r="I174" s="56"/>
      <c r="IV174" s="31"/>
    </row>
    <row r="175" spans="1:256" s="64" customFormat="1" ht="12.75">
      <c r="A175" s="48"/>
      <c r="B175" s="48" t="s">
        <v>240</v>
      </c>
      <c r="C175" s="48" t="s">
        <v>172</v>
      </c>
      <c r="D175" s="61"/>
      <c r="E175" s="62">
        <f>E16+E83+E135+E168+E169+E170+E171+E172+E173+E174</f>
        <v>10051455.17</v>
      </c>
      <c r="F175" s="43">
        <f>E175/12</f>
        <v>837621.2641666667</v>
      </c>
      <c r="G175" s="43">
        <f>F175/20697.1</f>
        <v>40.470465145680635</v>
      </c>
      <c r="H175" s="63"/>
      <c r="IV175" s="65"/>
    </row>
    <row r="176" spans="1:256" s="30" customFormat="1" ht="21.75" customHeight="1">
      <c r="A176" s="43"/>
      <c r="B176" s="43" t="s">
        <v>241</v>
      </c>
      <c r="C176" s="43" t="s">
        <v>172</v>
      </c>
      <c r="D176" s="53">
        <v>0.05</v>
      </c>
      <c r="E176" s="54">
        <f>E175*0.05</f>
        <v>502572.7585</v>
      </c>
      <c r="F176" s="43">
        <f>E176/12</f>
        <v>41881.06320833333</v>
      </c>
      <c r="G176" s="43">
        <f>F176/20697.1</f>
        <v>2.023523257284032</v>
      </c>
      <c r="H176" s="55"/>
      <c r="I176" s="56"/>
      <c r="IV176" s="31"/>
    </row>
    <row r="177" spans="1:256" s="64" customFormat="1" ht="48" customHeight="1">
      <c r="A177" s="66"/>
      <c r="B177" s="67" t="s">
        <v>242</v>
      </c>
      <c r="C177" s="66"/>
      <c r="D177" s="66"/>
      <c r="E177" s="68">
        <v>250000</v>
      </c>
      <c r="F177" s="66">
        <f>E177/12</f>
        <v>20833.333333333332</v>
      </c>
      <c r="G177" s="66">
        <f>F177/20697.1</f>
        <v>1.0065822426008153</v>
      </c>
      <c r="H177" s="69"/>
      <c r="I177" s="70"/>
      <c r="IV177" s="65"/>
    </row>
    <row r="178" spans="1:256" s="64" customFormat="1" ht="12.75">
      <c r="A178" s="66"/>
      <c r="B178" s="61" t="s">
        <v>243</v>
      </c>
      <c r="C178" s="61"/>
      <c r="D178" s="61"/>
      <c r="E178" s="71">
        <f>E175+E176+E177</f>
        <v>10804027.9285</v>
      </c>
      <c r="F178" s="71">
        <f>E178/12</f>
        <v>900335.6607083334</v>
      </c>
      <c r="G178" s="72">
        <f>F178/20697.1</f>
        <v>43.50057064556549</v>
      </c>
      <c r="H178" s="73"/>
      <c r="IV178" s="65"/>
    </row>
    <row r="179" spans="1:7" ht="12.75">
      <c r="A179" s="74"/>
      <c r="B179" s="74"/>
      <c r="C179" s="74"/>
      <c r="D179" s="74"/>
      <c r="E179" s="74"/>
      <c r="F179" s="74"/>
      <c r="G179" s="74"/>
    </row>
    <row r="180" spans="1:7" ht="12.75">
      <c r="A180" s="74"/>
      <c r="B180" s="74"/>
      <c r="C180" s="74"/>
      <c r="D180" s="74"/>
      <c r="E180" s="74"/>
      <c r="F180" s="74"/>
      <c r="G180" s="74"/>
    </row>
    <row r="181" spans="1:7" ht="12.75">
      <c r="A181" s="74"/>
      <c r="B181" s="75"/>
      <c r="C181" s="74"/>
      <c r="D181" s="74"/>
      <c r="E181" s="74"/>
      <c r="F181" s="74"/>
      <c r="G181" s="74"/>
    </row>
    <row r="182" spans="1:7" ht="12.75">
      <c r="A182" s="74"/>
      <c r="B182" s="76"/>
      <c r="C182" s="74"/>
      <c r="D182" s="74"/>
      <c r="E182" s="74"/>
      <c r="F182" s="74"/>
      <c r="G182" s="74"/>
    </row>
    <row r="183" spans="1:7" ht="12.75">
      <c r="A183" s="74"/>
      <c r="B183" s="76"/>
      <c r="C183" s="74"/>
      <c r="D183" s="74"/>
      <c r="E183" s="74"/>
      <c r="F183" s="74"/>
      <c r="G183" s="74"/>
    </row>
    <row r="184" spans="1:7" ht="12.75">
      <c r="A184" s="74"/>
      <c r="B184" s="77"/>
      <c r="C184" s="74"/>
      <c r="D184" s="74"/>
      <c r="E184" s="74"/>
      <c r="F184" s="74"/>
      <c r="G184" s="74"/>
    </row>
    <row r="185" spans="1:7" ht="12.75">
      <c r="A185" s="74"/>
      <c r="B185" s="76" t="s">
        <v>244</v>
      </c>
      <c r="C185" s="74"/>
      <c r="D185" s="74"/>
      <c r="E185" s="74"/>
      <c r="F185" s="74"/>
      <c r="G185" s="74"/>
    </row>
    <row r="186" spans="1:7" ht="12.75">
      <c r="A186" s="74"/>
      <c r="B186" s="74"/>
      <c r="C186" s="74"/>
      <c r="D186" s="74"/>
      <c r="E186" s="74"/>
      <c r="F186" s="74"/>
      <c r="G186" s="74"/>
    </row>
  </sheetData>
  <sheetProtection selectLockedCells="1" selectUnlockedCells="1"/>
  <mergeCells count="23">
    <mergeCell ref="B3:J3"/>
    <mergeCell ref="A4:F4"/>
    <mergeCell ref="C5:F5"/>
    <mergeCell ref="C6:F6"/>
    <mergeCell ref="C7:F7"/>
    <mergeCell ref="C8:F8"/>
    <mergeCell ref="C9:F9"/>
    <mergeCell ref="C10:F10"/>
    <mergeCell ref="C11:F11"/>
    <mergeCell ref="A12:G12"/>
    <mergeCell ref="F13:G13"/>
    <mergeCell ref="A14:A15"/>
    <mergeCell ref="B14:B15"/>
    <mergeCell ref="C14:C15"/>
    <mergeCell ref="D14:D15"/>
    <mergeCell ref="E14:G14"/>
    <mergeCell ref="A16:A18"/>
    <mergeCell ref="C16:C18"/>
    <mergeCell ref="D16:D18"/>
    <mergeCell ref="E16:E18"/>
    <mergeCell ref="F16:F18"/>
    <mergeCell ref="G16:G18"/>
    <mergeCell ref="H16:H18"/>
  </mergeCells>
  <printOptions/>
  <pageMargins left="0.4097222222222222" right="0.4131944444444444" top="0.39791666666666664" bottom="0.3979166666666666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2018-07-24T09:41:48Z</cp:lastPrinted>
  <dcterms:created xsi:type="dcterms:W3CDTF">2015-05-21T18:58:24Z</dcterms:created>
  <dcterms:modified xsi:type="dcterms:W3CDTF">2018-08-14T12:55:45Z</dcterms:modified>
  <cp:category/>
  <cp:version/>
  <cp:contentType/>
  <cp:contentStatus/>
  <cp:revision>70</cp:revision>
</cp:coreProperties>
</file>